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REKAPITULACIJA" sheetId="1" r:id="rId1"/>
    <sheet name="PREKRITJE STREHE" sheetId="2" r:id="rId2"/>
    <sheet name="JEDILNICA IN KADILSKI BALKON" sheetId="3" r:id="rId3"/>
    <sheet name="ZAMENJAVA STREŠNIH OKEN ZA FRČA" sheetId="4" r:id="rId4"/>
    <sheet name="ZASTEKLITEV BALKONA" sheetId="5" r:id="rId5"/>
  </sheets>
  <definedNames/>
  <calcPr fullCalcOnLoad="1"/>
</workbook>
</file>

<file path=xl/sharedStrings.xml><?xml version="1.0" encoding="utf-8"?>
<sst xmlns="http://schemas.openxmlformats.org/spreadsheetml/2006/main" count="641" uniqueCount="216">
  <si>
    <t>POPIS DEL:</t>
  </si>
  <si>
    <t>SKUPNA REKAPITULACIJA</t>
  </si>
  <si>
    <t>1.</t>
  </si>
  <si>
    <t>RUŠITVENA DELA</t>
  </si>
  <si>
    <t>2.</t>
  </si>
  <si>
    <t>3.</t>
  </si>
  <si>
    <t>ZIDARSKA DELA</t>
  </si>
  <si>
    <t>4.</t>
  </si>
  <si>
    <t>TESARSKA DELA</t>
  </si>
  <si>
    <t>5.</t>
  </si>
  <si>
    <t>KROVSKO KLEPARSKA DELA</t>
  </si>
  <si>
    <t>Odstranitev obstoječih strešnih oken, kompletno z vsemi kleparskimi izdelki in senčili. V ceni upoštevati kompletno odstranitev strešnih oken ter odvoz na stalno deponijo</t>
  </si>
  <si>
    <t>Pri postavkah kjer je navedeno da se rušeni material odpelje na stalno deponijo je potrebno upoštevati dostavo evidenčnih listov o deponiranju in končno poročilo</t>
  </si>
  <si>
    <t>okna tlorisne velikosti 110/84 cm</t>
  </si>
  <si>
    <t>kos</t>
  </si>
  <si>
    <t>m2</t>
  </si>
  <si>
    <t>Odstranitev obstoječih prečnih letev, kompletno z iznosom izven objekta ter odvozom na stalno deponijo</t>
  </si>
  <si>
    <t>6.</t>
  </si>
  <si>
    <t>Odstranitev obstoječe lesene strešne konstrukcije v delu kjer so predvidene nove frčade, iznos izven objekta ter odvoz na stalno deponijo</t>
  </si>
  <si>
    <t>KROVSKOKLEPARSKA DELA</t>
  </si>
  <si>
    <t>m1</t>
  </si>
  <si>
    <t>m3</t>
  </si>
  <si>
    <t>7.</t>
  </si>
  <si>
    <t>kpl</t>
  </si>
  <si>
    <t>Vsi leseni deli strehe morajo biti požarno in antiglivično zaščiteni</t>
  </si>
  <si>
    <t>Izdelava strešne konstrukcije za izdelavo novih frčad iz smrekovega lesa II. kvalitete, poraba lesa 0,05 m3/m2, z obdelavo glav špirovcev po projektu</t>
  </si>
  <si>
    <t>Dobava in montaža paropropustne pomožne kritine npr. tyvek folija</t>
  </si>
  <si>
    <t>Dobava in montaža slepega opaža kot podlaga za izvedbo pločevinaste kritine. Slepi opaž debeline 22 mm</t>
  </si>
  <si>
    <t>8.</t>
  </si>
  <si>
    <t>Dobava in montaža nove strešne kritine - pločevina, kompletno z vsemi potrebnimi sidranji, montažnim materialom in vsem tesnilnim materialom</t>
  </si>
  <si>
    <t>Pločevina v sivi barvi kot obstoječa streha na prenovljenem delu</t>
  </si>
  <si>
    <t>Izdelava, dobava in montaža sprednjega zaključka frčade - glej prerez v projektu iz pločevine razvite širine cca. 110 cm, izdelava po projektu, v ceni upoštevati izdelavo lesene podkonstrukcije in obloga z vodoobojno OSB ploščo</t>
  </si>
  <si>
    <t>Izdelava preliva - odtoka skozi stranske stranice frčad in sicer iz  cevi fi 120 mm, ter izvedba odtoka na spodnji del strehe skupna dolžina odtoka cca. 180 cm, v ceni upoštevati vsa kolena</t>
  </si>
  <si>
    <t>Dobava in montaža tipskega linijskega snegolova na pločevinasto streho, kompletno z vsem sidernim in tesnilnim materialom</t>
  </si>
  <si>
    <t>Dobava, izdelava in montaža stenske obrobe iz pločevine, razvite širine do 60 cm, na stiku med stranico frčade in obstoječo streho</t>
  </si>
  <si>
    <t>9.</t>
  </si>
  <si>
    <t>Dobava in vgradnja toplotne izolacije na stranice frčad in sicer toplotna izolacija  Knaufinsulation FPL debeline 16 cm</t>
  </si>
  <si>
    <t>Dobava in montaža pločevine na stranice novih frčad, v ceni upoštevati kompletno izvedbo lesene podkonstrukcije in kot finalna podloga pločevini slepi opaž debeline 22 mm</t>
  </si>
  <si>
    <t>FASADERSKA DELA</t>
  </si>
  <si>
    <t xml:space="preserve">Izdelava fasade v barvi po izboru projektanta, skupaj z vsemi ojačitvami in vogalniki, v sestavi:  </t>
  </si>
  <si>
    <t>- lepilna malta</t>
  </si>
  <si>
    <t>- plastificirana steklena mrežica</t>
  </si>
  <si>
    <t>- zaključni omet</t>
  </si>
  <si>
    <t xml:space="preserve"> - toplotna izolacija Knaufinsulation FKL debeline 16 cm</t>
  </si>
  <si>
    <t>PVC OKNA</t>
  </si>
  <si>
    <t>RUŠITVENA DELA:</t>
  </si>
  <si>
    <t>kg</t>
  </si>
  <si>
    <t>SKUPAJ ZIDARSKA DELA:</t>
  </si>
  <si>
    <t>SKUPAJ TESARSKA DELA:</t>
  </si>
  <si>
    <t>SKUPAJ KROVSKOKLEPARSKA DELA:</t>
  </si>
  <si>
    <t>SKUPAJ FASADERSKA DELA:</t>
  </si>
  <si>
    <t>SKUPAJ PVC OKNA:</t>
  </si>
  <si>
    <t>10.</t>
  </si>
  <si>
    <t>Dobava in montaža konzolnega - visečega odra za izdelavo strešne konstrukcije in zaščito pred padcem v globino ob času izvajanja. Obračun se izvede po m1 postavljenega odra</t>
  </si>
  <si>
    <t>NEPREDVIDENA DELA</t>
  </si>
  <si>
    <t>SKUPAJ:</t>
  </si>
  <si>
    <t>POPUST:</t>
  </si>
  <si>
    <t>SKUPAJ Z POPUSTOM:</t>
  </si>
  <si>
    <t>SKUPAJ Z DDV:</t>
  </si>
  <si>
    <t>ZAMENJAVA STREŠNIH OKEN ZA FRČADO - JEDILNICA IN IZVEDBA KADILSKEGA BALKONA</t>
  </si>
  <si>
    <t>Rušenje obstoječe opečne stene debeline 10 cm, skupaj z obojestranskim ometom oziroma  finalno oblogo ter odvoz ruševin na stalno deponijo</t>
  </si>
  <si>
    <t>Rušenje obstoječe kapne opečne stene v višini cca. 120 cm, stena debeline cca. 60 cm in sicer v sestavi (notranji omet, opečni zid, fasadna izolacija, fasadni omet), kompletno z odvozom ruševin na stalno deponijo</t>
  </si>
  <si>
    <t>Kompletna odstranitev obstoječe finalne talne obloge - gume, kompletno z obstensko obrobo ter odvozom ruševin na stalno deponijo</t>
  </si>
  <si>
    <t>Rušenje obstoječe talne keramike ter iznos ruševin na transportno sredstvo ter odvoz na stalno deponijo, v ceni upoštevati tudi obstensko obrobo</t>
  </si>
  <si>
    <t>Rušenje obstoječe opečne stene debeline 30 cm, kompletno z obojestranskim ometom ter iznos ruševin ter odvoz na stalno deponijo</t>
  </si>
  <si>
    <t>Odstranitev obsotoječih vrat, kompletno z odstranitvijo podboja ter vratnega krila ter odvoz vseh ruševin  na stalno deponijo</t>
  </si>
  <si>
    <t>vrata velikosti med 2-3 m2/kos</t>
  </si>
  <si>
    <t>Odstranitev obstoječe kapne stene v sestavi obojestranska mavčnokartonska plošča, podkonstrukcija širine 7,50 cm, ter vmesna toplotna izolacija - kompletno z odvozom vseh ruševin na stalno deponijo</t>
  </si>
  <si>
    <t>11.</t>
  </si>
  <si>
    <t>Odstranitev obstoječih sanitarnih elementov ter odvoz na stalno deponijo</t>
  </si>
  <si>
    <t>umivalnik</t>
  </si>
  <si>
    <t>WC školjka skupaj z kotličkom</t>
  </si>
  <si>
    <t>tuš kadica skupaj z tuš steno</t>
  </si>
  <si>
    <t>12.</t>
  </si>
  <si>
    <t>Rušenje obstoječe stenske keramike ter odvoz ruševin na stalno deponijo</t>
  </si>
  <si>
    <t>Odstranitev  obstoječe  mavčnokartonske plošče, parne ovire in toplotne izolacije med obstoječimi špirovci debeline cca. 16 cm, kompletno z parno zaporo ter iznos izven objekta in odvoz na stalno deponijo</t>
  </si>
  <si>
    <t>Odstranitev obstoječe strešne kritine, kompletno z odrezom na delu kjer sje s projektom predvideno, v ceni upoštevati iznos iz strehe ter odvoz na stalno deponijo, v ceni upoštevati tudi odstranitev raznih pločevin ter ostalih kleparskih izdelkov</t>
  </si>
  <si>
    <t>13.</t>
  </si>
  <si>
    <t>Rušenje obstoječega tlaka - estriha debeline cca. 8 cm, ter odvoz ruševin na stalno deponijo</t>
  </si>
  <si>
    <t>Dobava in vgradnja toplotne izolacije med špirovce in sicer toplotna izolacija Knaufinsulation DP-3 skupne debeline 25 cm</t>
  </si>
  <si>
    <t>MAVČNOKARTONSKA DELA</t>
  </si>
  <si>
    <t xml:space="preserve">Obdelava stropa iz mavčnokartonske plošče debeline 1,25 cm, kompletno z obešeno kovinsko podkonstrukcijo (višine 11 cm obešanja), kompletno z parno oviro, bandažiranje stikov </t>
  </si>
  <si>
    <t>Izdelava, dobava in montaža novih žlebov na novih frčadah, žleb v barvi po izboru projektanta, žleb razvite širine 33 cm</t>
  </si>
  <si>
    <t>špirovci na trakeljnih</t>
  </si>
  <si>
    <t>Dobava in montaža letev in kontra letev za izbrano opečno kritino</t>
  </si>
  <si>
    <t>Dobava in montaža opečne kritine po izboru naročnika, kompletno z vsemi potrebnimi deli in montažnim materialom</t>
  </si>
  <si>
    <t>Izdelava, dobava in motnaža nove Al zaključne obrobe na vrhu opečene stene, Al barvana pločevina, razvite širine do 60 cm</t>
  </si>
  <si>
    <t>Dobava in vgradnja mrežice proti mrčesu v kapu  opečene strehe</t>
  </si>
  <si>
    <t>SLIKOPLESKARSKA DELA</t>
  </si>
  <si>
    <t>Oblaganje stropa s toplotno trdo izolacijo iz trde fasadne volne debeline 16cm, lepljenje izolacije na strop s predhodno impregnacijo, sidranje ter 2x lepilo, 1x vmesno vtiskanje fasadne mrežice, ter 2x kitanje s kitom za notranjo uporabo ter 2x slikanje s poldisperzijsko barvo</t>
  </si>
  <si>
    <t xml:space="preserve">Dobava in vgradnja vogalnika </t>
  </si>
  <si>
    <t>OSTALA DELA</t>
  </si>
  <si>
    <t>Dobava in polaganje stenske keramike, nabavna cena keramike do 20,00 EUR/m2, kompletno z dobavo vsega potrebnega lepila, fugirne mase in vsega ostalega materiala za oblaganje stene s keramiko</t>
  </si>
  <si>
    <t>Kompletna izdelava novega tlaka na novih jeklenih profilih in sicer: lesene lege v osnem razmaku 62,5 cm, na njih pa pod v sestavi OSB plošče 2 cm, toplotna izolacija debeline 4 cm, cementni estrih debeline 5 cm</t>
  </si>
  <si>
    <t>Dobava in montaža jeklenih profilov HEB nosilci za izvedbo podaljška talne plošče</t>
  </si>
  <si>
    <t>ocenjena kilaža</t>
  </si>
  <si>
    <t>Obdelava podaljška plošče in sicer, dobava in montaža cementno iverne plošče na jeklene profile HEB, izvedba lepila z vtiskanjem fasadne mrežice ter ponovni nanos lepila ter izvedba zaključnega sloja na plošče - zaključni sloj po izbiri naročnika</t>
  </si>
  <si>
    <t>Izdelava, dobava in motnaža nove Al zaključne obrobe na robu podljšanja plošče, Al barvana pločevina, razvite širine do 60 cm</t>
  </si>
  <si>
    <t>Na zunanji spodnji strani Alu okenska polica</t>
  </si>
  <si>
    <t>Obloga notrnajih sten na delu nadvišanja sten  v sestavi: mavčnokartonske plošče deb. 1,25 cm, podkonstrukcija 5 cm, vmes toplotna izolacija debeline 5 cm</t>
  </si>
  <si>
    <t>Dobava in polaganje nove talne obloge - gume v jedilnici, kompletno z brušenjem obstoječe podlage, izvede se odstranitev obstoječega lepila in kompletno z novimi stenskimi obrobami - guma kt NORAPLAN STONE, barva po izboru investitorja</t>
  </si>
  <si>
    <t>Enako kot postavka 1 - okno din. 120/90  cm, na zunanji strani Alu okenska polica, na notranji strani PVC polica</t>
  </si>
  <si>
    <t>Kompletna izdelava notranje stene in sicer 2x mavčnokartonska plošča 2x12,5 mm, konstrukcija 5 cm, vmes toplotna izolacija, mavčnokartonska plošče 2x12,5 mm</t>
  </si>
  <si>
    <t>Doplačilo za izvedbo ojačitev za vrata v sklopu stene</t>
  </si>
  <si>
    <t>Dobava in montaža notranjih vrat in sicer krilo laminat, polnilo perforirana iverica, skupaj s kovinskim podbojem iz vroče cinkane pločevine debeline 1,5 mm oziroma 2,0 mm kot. Npr Novoferm, ki je visoko kvalitetno temljeno barvan in lakiran ter s okovjem, kljuko in ključavnico. Vrata imajo izrez za prezračevalno rešetko dim. 85/16 cm</t>
  </si>
  <si>
    <t>Dobava in polaganje talne keramike, nabavna cena keramike do 20,00 EUR/m2, kompletno z dobavo vsega potrebnega lepila, fugirne mase in vsega ostalega materiala za polaganje keramike, v ceni upoštevati tudi izvedbo 3x premaza za zagotovitev vodotesnosti (hidroizolacija) kompletno z trakovi v vogalih</t>
  </si>
  <si>
    <t>SKUPAJ MAVČNOKARTONSKA DELA:</t>
  </si>
  <si>
    <t>2x kitanje sten, predhodna impregnacija ter 2x slikanje sten s poldisperzijsko barvo</t>
  </si>
  <si>
    <t>SKUPAJ SLIKOPLESKARSKA DELA:</t>
  </si>
  <si>
    <t>SKUPAJ OSTALA DELA:</t>
  </si>
  <si>
    <t>Kompletna izdelava ležišča za jekleni nosilec , ležišče se izvede 15 cm v globino obstoječe opečne stene in ležišče se zabetonira , ležišče dim. 88/20/15 cm, v ceni upoštevati tudi zazidavo odprtine po montaži jeklenih profilov</t>
  </si>
  <si>
    <t>14.</t>
  </si>
  <si>
    <t>15.</t>
  </si>
  <si>
    <t>ZAMENJAVA STREŠNIH OKEN ZA FRČADO</t>
  </si>
  <si>
    <t>strešno okno v kombinaciji z vertikalnim oknom dim. 78/140+78/92 cm</t>
  </si>
  <si>
    <t>Rušenje - znižanje obstoječe opečne stene debeline 30 cm, kompletno z obojestranskim ometom ter iznos ruševin ter odvoz na stalno deponijo</t>
  </si>
  <si>
    <t>Dobava opeke - modularnega bloka ter pozidava nove opečne stene debeline 30 cm, kompletno z izdelavo malte za zidanje</t>
  </si>
  <si>
    <t>Kompletna izvedba grobega in finega ometa na novo opečno steno, kompletno z vsemi potrebnimi deli in materialom</t>
  </si>
  <si>
    <t>Dobava in postavitev fasadnega odra, za sanacijo fasade na mestih kjer to ni mogoče bre delovnega odra</t>
  </si>
  <si>
    <t>oder višine do 10 m</t>
  </si>
  <si>
    <t>Na zunanji strani Alu okenska polica, na notranji strani PVC polica</t>
  </si>
  <si>
    <t>Preplastitev obstoječe fasade in sicer 3x lepilo z vmesnim vtiskanjem fasadne mrežice, impregnacija ter finalni zaključni sloj po izbpru naročnika - popravilo fasade</t>
  </si>
  <si>
    <t>Odstranitev obstoječih avtomatskih drsnih vrat, kompletno z vso avtomatiko, okovjem in odvoz na stalno deponijo</t>
  </si>
  <si>
    <t>vrata velikosti 106/210 cm</t>
  </si>
  <si>
    <t>Rušenje obstoječega opečnega parapeta, kompletno z odvozom ruševin na stalno deponijo</t>
  </si>
  <si>
    <t>Rušenje obstoječe AB preklade nad vrati,ter odovz ruševin na stalno deponijo</t>
  </si>
  <si>
    <t>okna velikosti med 2-3 m2/kos</t>
  </si>
  <si>
    <t>Odstranitev obstoječih oken, kompletno z senčili ter odvoz na stalno deponijo, v ceni upoštevati tudi odstranitev notranje in zunanje okenske police</t>
  </si>
  <si>
    <t>Rušenje obstoječega tlaka - estriha debeline cca. 8 cm, odstranitev keramike skupaj z nizkostensko obrobo ter odvoz ruševin na stalno deponijo</t>
  </si>
  <si>
    <t>Odstranitev steklene ograje, kompletno z kovinsko konstrukcijo ter odvoz na stalno deponijo</t>
  </si>
  <si>
    <t xml:space="preserve">Obdelava z mavčnoakrtonskimi ploščami okoli strešnih oken, kompletno s podkonstrukcijo </t>
  </si>
  <si>
    <t>Odstranitev knauf zapore kapne lege, knauf s fasadnim zaključnim slojem, kompletno s podkonstrukcijo</t>
  </si>
  <si>
    <t>Kompletna izdelava novega tlaka in sicer, cementni estrih debeline 5 cm in toplotna izolacija debeline 3 cm</t>
  </si>
  <si>
    <t>Enako kot postavka 1 - okno dim. 260/280 cm- 2 delno okno, na zunanji strani Alu okenska polica</t>
  </si>
  <si>
    <t>2x nanos lepila na obstoječo fasado, 2x kitanje s notranjim kitom ter 2x slikanje stene s poldisperzijsko barvo, kompletno s predhodno impregnacijo</t>
  </si>
  <si>
    <t>Kompeltna prestavitev zunanje klima naprave, izven prosotora na severno fasado - kompletna prestavitev, skupaj z podlajšanjem inštalacij</t>
  </si>
  <si>
    <t>Dobava in montaža strešnega okna dim. 3x78/140, izdelano iz lepljencev bora, impregnirano in lakirano z brezbarvnim lakom, zastekljeno z dvoslojnim energijsko varčnim in varnim steklom (zunanje kljeno steklo in notrnaje lepljeno steklo Ug=1,0 W/m2K). Strešno okno s krilom vpetim zgoraj in v sredini, dvojno tesnenje s prezračevalno loputo v krilu, z odpiranjem zgoraj in spodaj kot npr. velux GPL. Vgradnja z obrobo za profilirano kritino RAL 7043, za skupinsko vgradnjo, z zunanjimm mrežastim senčilom ter z notranjim zatemnitveni msenčilom. Okno je vgrajeno skupajz zunanjim vgradnim setom BDX inBBX</t>
  </si>
  <si>
    <t>Dobava in montaža nove lesene lege dolžine 5,54 m, dim. 14/14 cm, ki se jo z vijaki sidra v obstoječo steno</t>
  </si>
  <si>
    <t>Zapora prootora med okni in streho in sicer: knauf obloga 1,25 cm, parna zapora, cementno iverna plošča, lesena ali Alu podkonstrukcija, vmes toplotna izolacija, cementno iverna plošča</t>
  </si>
  <si>
    <t>Kompletna izdelava stropa nad balkonom in sicer: knauf obloga 1,25 cm, parna zapora, lesena konstrukcija 14 cm, vmes toplotna izolacija debeline 14 cm, ter dodatna toplotna izolacija 6 cm</t>
  </si>
  <si>
    <t>ZASTEKLITEV BALKONA</t>
  </si>
  <si>
    <t>PREKRITJE STREHE</t>
  </si>
  <si>
    <t>Odstranitev obstoječe opečne strešne kritine, kompletno z odvozom ruševin na stalno deponijo</t>
  </si>
  <si>
    <t>Odstranitev dotrajane strešne konstrukcije ter odvoz na stalno deponijo</t>
  </si>
  <si>
    <t>Dobava in nadomestilo lesene konstrukcije na mestu predhodno uničene, kompletno z vsem potrebnim materialom</t>
  </si>
  <si>
    <t>barva po iznoru naročnika</t>
  </si>
  <si>
    <t>Dobava in montaža novih tipksih prezračevalnih kosov v sklopu strehe</t>
  </si>
  <si>
    <t>oborbe okoli dimnikov, razvite širine 100 cm</t>
  </si>
  <si>
    <t>stenske obrobe, razvite širine 60 cm</t>
  </si>
  <si>
    <t>razne ostale obrobe okoli zračnih kanalov,….</t>
  </si>
  <si>
    <t>Odstranitev obstoječe strešne kritine, kompletno z odrezom na delu kjer je s projektom predvideno, v ceni upoštevati iznos iz strehe ter odvoz na stalno deponijo, v ceni upoštevati tudi odstranitev raznih pločevin ter ostalih kleparskih izdelkov</t>
  </si>
  <si>
    <t>Kompletna izdelava zunanje stene in scier: mavčnokartonska plošča debeline 1,25 cm, parna zapora, cementno iverna plošča debeline 1,25 cm, lesena konstrukcija 14 cm, vmes toplotna izolacija debeline 14 cm, cementno iverna plošča 1,25 cm</t>
  </si>
  <si>
    <t>Pločevina v isti barvi kot obstoječa streha na prenovljenem delu</t>
  </si>
  <si>
    <r>
      <t>Izvedba zasteklitve balkona po vzoru že izvedenih - dobava in vgradnja novih PVC oken  bele barve iz petkomornih profilov , zastekljena s toplotno izolacijskim steklom 4/16/4 U</t>
    </r>
    <r>
      <rPr>
        <sz val="10"/>
        <color indexed="8"/>
        <rFont val="Calibri"/>
        <family val="2"/>
      </rPr>
      <t>g</t>
    </r>
    <r>
      <rPr>
        <sz val="9"/>
        <color indexed="8"/>
        <rFont val="Calibri"/>
        <family val="2"/>
      </rPr>
      <t xml:space="preserve"> </t>
    </r>
    <r>
      <rPr>
        <sz val="11"/>
        <color theme="1"/>
        <rFont val="Calibri"/>
        <family val="2"/>
      </rPr>
      <t>= 1,10 W/m2K, v okenskem krilu je potrebno upoštevati tesnila, zahteva se dodatno tesnilo, okovje mora omogočati odpiranje enega okna po horizontalni in vertikalni smeri, ostala okna so fiksna, na kljuki je potrebno upoštevati ključavnico. V ceni upoštevati tudi ALU zunanja senčila (Alu 8 cm Krpanke, npr. C oblika bele barve), upravljanje senčil ročno. Okna se montirajo tako, da se obstoječe sohe znotraj prostora dim. 537/280, 5 delno -eno okno na odpiranje</t>
    </r>
  </si>
  <si>
    <t>Dobava in montaža avtomatskih drsnih vrat kot. Npr DOORSON product line 300, dim. 90/210 cm, kompletno z vsemi potrebnimi okovji, motorji in ostalim potrebnim materialom</t>
  </si>
  <si>
    <t>Dobava in polaganje nove talne obloge - gume v jedilnici, kompletno z brušenjem obstoječe podlage, izvede se odstranitev obstoječega lepila in kompletno z novimi stenskimi obrobami - guma kot NORAPLAN STONE, barva po izboru investitorja</t>
  </si>
  <si>
    <r>
      <t>Izvedba zasteklitve balkona po vzoru že izvedenih - dobava in vgradnja novih PVC oken  rjave barve iz petkomornih profilov , zastekljena s toplotno izolacijskim steklom 4/16/4 U</t>
    </r>
    <r>
      <rPr>
        <sz val="10"/>
        <color indexed="8"/>
        <rFont val="Calibri"/>
        <family val="2"/>
      </rPr>
      <t>g</t>
    </r>
    <r>
      <rPr>
        <sz val="9"/>
        <color indexed="8"/>
        <rFont val="Calibri"/>
        <family val="2"/>
      </rPr>
      <t xml:space="preserve"> </t>
    </r>
    <r>
      <rPr>
        <sz val="11"/>
        <color theme="1"/>
        <rFont val="Calibri"/>
        <family val="2"/>
      </rPr>
      <t>= 1,10 W/m2K, v okenskem krilu je potrebno upoštevati tesnila, zahteva se dodatno tesnilo, okovje mora omogočati odpiranje enega okna po horizontalni in vertikalni smeri, ostala okna so fiksna, na kljuki je potrebno upoštevati ključavnico. V ceni upoštevati tudi ALU zunanja senčila (Alu 8 cm Krpanke, npr. C oblika rjave barve), upravljanje senčil ročno. Okno dim. 235/150 cm, 3 delno - eno okno na odpiranje</t>
    </r>
  </si>
  <si>
    <t xml:space="preserve">Dobava in vgradnja slepega opaža kot nosilec sekundarne kritine s pritrdilnim materialom in pomožnimi deli, OSB plošče deb. 18mm </t>
  </si>
  <si>
    <t>Dobava in montaža novih distančnih letev 5x8 cm in prečnih letev 4x5 cm skupaj s prenosi, pritrdilnim materialom in vsemi pomožnimi deli. Les impregniran.</t>
  </si>
  <si>
    <t>Dobava in vgradnja paropropustne in vodoodporne sekundarne folije s samolepilnim trakom s pritrdilnim materialom in pomožnimi deli, kot npr. Creaton Duo. Zaradi naklona strehe je potrebno folijo nujno lepiti!</t>
  </si>
  <si>
    <t>Demontaža obstoječe strelovodne inštalacije iz FeZn valjanca z odvozom na stalno deponijo</t>
  </si>
  <si>
    <t>Odstranitev vseh kleparskih izdelkov in obstoječih prečnih in vzdolžnih letev ter odvoz na stalno deponijo</t>
  </si>
  <si>
    <t>Odstranitev obstoječe sekundarne kritine ter odvoz na stalno deponijo, ter čiščenje celotne površine ostrešja in podstrešja</t>
  </si>
  <si>
    <t>Dobava in prekrivanje strehe z opečno kritino (kot. npr. Creaton Rapido), zarezni strešnik. Barvo naravno rdeča. V ceni upoštevati vse dodatne potrebne lemente strehe (strešnik 1/1, strešnik 1/2, krajniki, zračniki, pritrdilne vpenjalne protivetrne sponke)</t>
  </si>
  <si>
    <t>Dobava in prekrivanje slemena z aeroslemenskim elementom ter s slemenjaki kot. Npr. Creaaton Rapido</t>
  </si>
  <si>
    <t>Izdelava zidne obrobe iz jeklene, pocinkane in barvane pločevine min. deb. 0,6 mm, vključno s podkonstrukcijo.</t>
  </si>
  <si>
    <t>V ceno krovsko-kleparskih del so zajeta tudi naslednja dela:</t>
  </si>
  <si>
    <t>-</t>
  </si>
  <si>
    <t>V enotni ceni vseh postavk morajo biti zajeti vsi stroški izmer na mestu samem in pregled  detajlov, stroški za ves osnovni, pomožni in pritrdilni material, vsa dela, vsi transporti materiala do mesta vgradnje, vsa pomožna sredstva (lestve, odri, dvigala...), zaščita ostalih elementov.</t>
  </si>
  <si>
    <t>V ceno opečne kritine so vključeni tudi vsi potrebni originalni fazonski kosi (slemenjaki, zračnikii, krajniki, kapne in čelne obrobe, protivetrne sponke) in pritrdilni material.</t>
  </si>
  <si>
    <t>Barvo lesenega opaža oz. drugih vidnih delov določi naročnik ob uvedbi v delo.</t>
  </si>
  <si>
    <t>Obstoječih žlebov se ne menja, potrebno pa je upoštevati demontažo in ponovno montažo obstoječih žlebov s podaljšanji odtokov ter montažo novih nosilnih kljuk.</t>
  </si>
  <si>
    <t>Po potrebi obnovit ozemljitev strelovoda.</t>
  </si>
  <si>
    <t>Meritev strelovodne instalacije je potrebno oddati v treh originalnih izvodih.</t>
  </si>
  <si>
    <t>Vsi novi leseni deli ostrešja morajo biti impregnirani</t>
  </si>
  <si>
    <t>KROVSKO - KLEPARSKA DELA</t>
  </si>
  <si>
    <t>Izdelava izpustov in kotličkov  iz                žlebov ter priključitev na obstoječe odtočne cevi z  vsemi stikovanji.</t>
  </si>
  <si>
    <t>Dobava in vgradnja kovinske plastificirane prezračevalne mreže.</t>
  </si>
  <si>
    <t>Dobava in montaža strelovodne inštalacije iz Al žice skupaj z vsemi pomožnimi deli in elementi z opravljenimi meritvami upornosti, ki je predpisana za tovrstne objekte.</t>
  </si>
  <si>
    <t>kom</t>
  </si>
  <si>
    <t>Dobava in montaža točkovnih snegolovov, barva skladna z izbrano kritino (3 kos/m2).</t>
  </si>
  <si>
    <t>Demontaža in ponovna montaža Velux strešnih oken na novo višino, kompletno z vsem tesnilnim in pritrdilnim materialom ter popravilom notranjih špalet</t>
  </si>
  <si>
    <t>Dobava in montaža delovnega in zaščitnega fasadnega odra skladno z zahtevami varnostnega načrta. Upoštevati je potrebno, da se bodo vsi transporti vršili po zunanji strani objekta.</t>
  </si>
  <si>
    <t>DDV 9,5 %:</t>
  </si>
  <si>
    <t>DDV 9,5%:</t>
  </si>
  <si>
    <t>Investitor:</t>
  </si>
  <si>
    <t>Dom starejših občanov Grusuplje</t>
  </si>
  <si>
    <t>Naslov:</t>
  </si>
  <si>
    <t>Ob Grosupeljščici 28, 1290Grosuplje</t>
  </si>
  <si>
    <t>Vrsta del:</t>
  </si>
  <si>
    <t>Obnovitvena dela</t>
  </si>
  <si>
    <t>R E K A P I T U L A C I J A</t>
  </si>
  <si>
    <t>A</t>
  </si>
  <si>
    <t>B</t>
  </si>
  <si>
    <t>C</t>
  </si>
  <si>
    <t>+ 9,5% DDV</t>
  </si>
  <si>
    <t>SKUPAJ VSA DELA Z DDV:</t>
  </si>
  <si>
    <t>JEDILNICA IN KADILSKI BALKON</t>
  </si>
  <si>
    <t>ZAMENJAVA STREŠNE KRITINE</t>
  </si>
  <si>
    <t>D</t>
  </si>
  <si>
    <t>SKUPAJ A-D</t>
  </si>
  <si>
    <t>POPUST</t>
  </si>
  <si>
    <t>SKUPAJ S POPUSTOM</t>
  </si>
  <si>
    <t>Dobava in polaganje toplotne izolacije podstrešja v sestavi:                                                                         - parna zapora,                                                       - Tervol DP-3 debeline 20 cm,                             - zaščita s Tayvec folijo</t>
  </si>
  <si>
    <t>V ceno rušitvenih del so zajeta tudi naslednja dela:</t>
  </si>
  <si>
    <t xml:space="preserve">Pripravljalna dela: dovoz opreme, postavitevopozorilnih tabel, postavitev začasnih sanitarij, postavitev transportnega dvigala skladno s varnostnim načrtom, zaščitne ograje ter odstranitev vse opreme z gradbišča po končanih delih. </t>
  </si>
  <si>
    <t>Protiprašna zapora in zaščita tal med rušitvenimi deli.</t>
  </si>
  <si>
    <t>Izdelava načrta gospodarjenja z odpadki ter ločevanje gradbenih odpadkov ločeno po vrstah glede na klasifikacijski seznam odpadkov v skladu z veljavnimi pravilniki.</t>
  </si>
  <si>
    <t>Odvoz odpadnega materiala na javno deponijo, vključno z vsemi pomožnimi deli in plačilom vseh pristojbin skladno s pravilnikom o ravnanju z gradbenimi odpadki. Po končanih delih se investitorju preda poročilo o ravnanju z odpadki.</t>
  </si>
  <si>
    <t>Montaža obstoječih strešnih FeCn žlebov iz jeklene, pocinkane plastificirane barvane pločevine vključno z novimi kljukami, tesnili, prenosi in vsemi pomožnimi deli.</t>
  </si>
  <si>
    <t>Dobava in montaža tipskega linijskega snegolova, kompletno z vsem sidernim in tesnilnim materialom</t>
  </si>
  <si>
    <t xml:space="preserve"> v dokumentaciji in opisu pod točko 4.0.</t>
  </si>
  <si>
    <t xml:space="preserve"> v dokumentaciji in opisu pod točko 3.0.</t>
  </si>
  <si>
    <t xml:space="preserve"> v dokumentaciji in opisu pod točko 2.0.</t>
  </si>
  <si>
    <t xml:space="preserve"> v dokumentaciji in opisu pod točko 1.0.</t>
  </si>
  <si>
    <t>SKUPAJ S POPUSTOM:</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</si>
</sst>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_-;\-* #,##0_-;_-* &quot;-&quot;_-;_-@_-"/>
    <numFmt numFmtId="173" formatCode="_-* #,##0.00_-;\-* #,##0.00_-;_-* &quot;-&quot;??_-;_-@_-"/>
    <numFmt numFmtId="174" formatCode="_-* #,##0.00\ _S_I_T_-;\-* #,##0.00\ _S_I_T_-;_-* &quot;-&quot;??\ _S_I_T_-;_-@_-"/>
    <numFmt numFmtId="175" formatCode="#,##0.00\ &quot;€&quot;"/>
    <numFmt numFmtId="176" formatCode="#,##0.00\ _€"/>
    <numFmt numFmtId="177" formatCode="_-* #,##0.00\ [$€-424]_-;\-* #,##0.00\ [$€-424]_-;_-* &quot;-&quot;??\ [$€-424]_-;_-@_-"/>
    <numFmt numFmtId="178" formatCode="#,##0.00_);\(#,##0.00\)"/>
    <numFmt numFmtId="179" formatCode="#,##0.00_ ;\-#,##0.00\ "/>
  </numFmts>
  <fonts count="54">
    <font>
      <sz val="11"/>
      <color theme="1"/>
      <name val="Calibri"/>
      <family val="2"/>
    </font>
    <font>
      <sz val="11"/>
      <color indexed="8"/>
      <name val="Calibri"/>
      <family val="2"/>
    </font>
    <font>
      <sz val="9"/>
      <name val="Arial CE"/>
      <family val="2"/>
    </font>
    <font>
      <sz val="10"/>
      <color indexed="8"/>
      <name val="Calibri"/>
      <family val="2"/>
    </font>
    <font>
      <sz val="9"/>
      <color indexed="8"/>
      <name val="Calibri"/>
      <family val="2"/>
    </font>
    <font>
      <sz val="10"/>
      <name val="Arial"/>
      <family val="2"/>
    </font>
    <font>
      <sz val="10"/>
      <name val="Arial CE"/>
      <family val="0"/>
    </font>
    <font>
      <b/>
      <sz val="10"/>
      <name val="Arial"/>
      <family val="2"/>
    </font>
    <font>
      <b/>
      <sz val="11"/>
      <name val="Arial Narrow"/>
      <family val="2"/>
    </font>
    <font>
      <b/>
      <sz val="11"/>
      <name val="Arial"/>
      <family val="2"/>
    </font>
    <font>
      <b/>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name val="Calibri"/>
      <family val="2"/>
    </font>
    <font>
      <b/>
      <sz val="14"/>
      <color indexed="8"/>
      <name val="Calibri"/>
      <family val="2"/>
    </font>
    <font>
      <sz val="10"/>
      <color indexed="8"/>
      <name val="Arial"/>
      <family val="2"/>
    </font>
    <font>
      <b/>
      <sz val="11"/>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4"/>
      <color theme="1"/>
      <name val="Calibri"/>
      <family val="2"/>
    </font>
    <font>
      <sz val="10"/>
      <color theme="1"/>
      <name val="Arial"/>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04997999966144562"/>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right/>
      <top style="medium"/>
      <bottom/>
    </border>
    <border>
      <left/>
      <right/>
      <top/>
      <bottom style="medium"/>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5" fillId="0" borderId="0">
      <alignment/>
      <protection/>
    </xf>
    <xf numFmtId="0" fontId="6" fillId="0" borderId="0">
      <alignment/>
      <protection/>
    </xf>
    <xf numFmtId="0" fontId="41" fillId="22"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5" fillId="0" borderId="6" applyNumberFormat="0" applyFill="0" applyAlignment="0" applyProtection="0"/>
    <xf numFmtId="0" fontId="46" fillId="30" borderId="7" applyNumberFormat="0" applyAlignment="0" applyProtection="0"/>
    <xf numFmtId="0" fontId="47" fillId="21" borderId="8" applyNumberFormat="0" applyAlignment="0" applyProtection="0"/>
    <xf numFmtId="0" fontId="4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8" applyNumberFormat="0" applyAlignment="0" applyProtection="0"/>
    <xf numFmtId="0" fontId="50" fillId="0" borderId="9" applyNumberFormat="0" applyFill="0" applyAlignment="0" applyProtection="0"/>
  </cellStyleXfs>
  <cellXfs count="154">
    <xf numFmtId="0" fontId="0" fillId="0" borderId="0" xfId="0" applyFont="1" applyAlignment="1">
      <alignment/>
    </xf>
    <xf numFmtId="0" fontId="50" fillId="0" borderId="0" xfId="0" applyFont="1" applyAlignment="1">
      <alignment horizontal="justify" vertical="top" wrapText="1"/>
    </xf>
    <xf numFmtId="0" fontId="27" fillId="0" borderId="0" xfId="0" applyFont="1" applyFill="1" applyAlignment="1">
      <alignment horizontal="justify" vertical="top"/>
    </xf>
    <xf numFmtId="0" fontId="51" fillId="0" borderId="0" xfId="0" applyFont="1" applyFill="1" applyAlignment="1">
      <alignment/>
    </xf>
    <xf numFmtId="0" fontId="0" fillId="0" borderId="0" xfId="0" applyFill="1" applyAlignment="1">
      <alignment vertical="top"/>
    </xf>
    <xf numFmtId="0" fontId="0" fillId="0" borderId="0" xfId="0" applyFill="1" applyAlignment="1">
      <alignment horizontal="justify" vertical="top" wrapText="1"/>
    </xf>
    <xf numFmtId="0" fontId="0" fillId="0" borderId="0" xfId="0" applyFill="1" applyAlignment="1">
      <alignment/>
    </xf>
    <xf numFmtId="4" fontId="0" fillId="0" borderId="0" xfId="0" applyNumberFormat="1" applyFill="1" applyAlignment="1">
      <alignment/>
    </xf>
    <xf numFmtId="0" fontId="50" fillId="0" borderId="0" xfId="0" applyFont="1" applyFill="1" applyAlignment="1">
      <alignment horizontal="justify" vertical="top" wrapText="1"/>
    </xf>
    <xf numFmtId="0" fontId="0" fillId="0" borderId="10" xfId="0" applyFill="1" applyBorder="1" applyAlignment="1">
      <alignment vertical="top"/>
    </xf>
    <xf numFmtId="0" fontId="0" fillId="0" borderId="10" xfId="0" applyFill="1" applyBorder="1" applyAlignment="1">
      <alignment horizontal="justify" vertical="top" wrapText="1"/>
    </xf>
    <xf numFmtId="0" fontId="0" fillId="0" borderId="10" xfId="0" applyFill="1" applyBorder="1" applyAlignment="1">
      <alignment/>
    </xf>
    <xf numFmtId="4" fontId="0" fillId="0" borderId="10" xfId="0" applyNumberFormat="1" applyFill="1" applyBorder="1" applyAlignment="1">
      <alignment/>
    </xf>
    <xf numFmtId="0" fontId="27" fillId="0" borderId="0" xfId="0" applyFont="1" applyFill="1" applyAlignment="1">
      <alignment horizontal="right"/>
    </xf>
    <xf numFmtId="4" fontId="27" fillId="0" borderId="0" xfId="0" applyNumberFormat="1" applyFont="1" applyFill="1" applyAlignment="1">
      <alignment/>
    </xf>
    <xf numFmtId="0" fontId="27" fillId="0" borderId="0" xfId="0" applyFont="1" applyFill="1" applyAlignment="1">
      <alignment horizontal="left"/>
    </xf>
    <xf numFmtId="0" fontId="2" fillId="0" borderId="0" xfId="0" applyFont="1" applyFill="1" applyAlignment="1">
      <alignment horizontal="justify" vertical="top"/>
    </xf>
    <xf numFmtId="0" fontId="27" fillId="0" borderId="0" xfId="0" applyFont="1" applyFill="1" applyAlignment="1" quotePrefix="1">
      <alignment horizontal="justify" vertical="top"/>
    </xf>
    <xf numFmtId="0" fontId="0" fillId="0" borderId="0" xfId="0" applyFill="1" applyBorder="1" applyAlignment="1">
      <alignment vertical="top"/>
    </xf>
    <xf numFmtId="0" fontId="0" fillId="0" borderId="0" xfId="0" applyFill="1" applyBorder="1" applyAlignment="1">
      <alignment horizontal="justify" vertical="top" wrapText="1"/>
    </xf>
    <xf numFmtId="0" fontId="0" fillId="0" borderId="0" xfId="0" applyFill="1" applyBorder="1" applyAlignment="1">
      <alignment/>
    </xf>
    <xf numFmtId="4" fontId="0" fillId="0" borderId="0" xfId="0" applyNumberFormat="1" applyFill="1" applyBorder="1" applyAlignment="1">
      <alignment/>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justify" vertical="top" wrapText="1"/>
    </xf>
    <xf numFmtId="0" fontId="27" fillId="0" borderId="0" xfId="0" applyFont="1" applyAlignment="1" applyProtection="1">
      <alignment horizontal="center"/>
      <protection/>
    </xf>
    <xf numFmtId="171" fontId="27" fillId="0" borderId="0" xfId="0" applyNumberFormat="1" applyFont="1" applyAlignment="1" applyProtection="1">
      <alignment horizontal="center"/>
      <protection/>
    </xf>
    <xf numFmtId="171" fontId="0" fillId="0" borderId="0" xfId="0" applyNumberFormat="1" applyFont="1" applyFill="1" applyAlignment="1" applyProtection="1">
      <alignment horizontal="center"/>
      <protection locked="0"/>
    </xf>
    <xf numFmtId="39" fontId="5" fillId="0" borderId="0" xfId="42" applyNumberFormat="1" applyFont="1" applyProtection="1">
      <alignment/>
      <protection/>
    </xf>
    <xf numFmtId="0" fontId="5" fillId="0" borderId="0" xfId="42" applyFont="1" applyProtection="1">
      <alignment/>
      <protection/>
    </xf>
    <xf numFmtId="0" fontId="5" fillId="0" borderId="0" xfId="0" applyFont="1" applyAlignment="1" applyProtection="1">
      <alignment/>
      <protection/>
    </xf>
    <xf numFmtId="0" fontId="5" fillId="0" borderId="0" xfId="42" applyFont="1" applyAlignment="1" applyProtection="1">
      <alignment horizontal="center" vertical="top"/>
      <protection/>
    </xf>
    <xf numFmtId="0" fontId="5" fillId="0" borderId="0" xfId="42" applyFont="1" applyAlignment="1" applyProtection="1">
      <alignment horizontal="center"/>
      <protection/>
    </xf>
    <xf numFmtId="0" fontId="7" fillId="0" borderId="0" xfId="42" applyFont="1" applyProtection="1">
      <alignment/>
      <protection/>
    </xf>
    <xf numFmtId="0" fontId="9" fillId="0" borderId="11" xfId="0" applyFont="1" applyBorder="1" applyAlignment="1" applyProtection="1">
      <alignment horizontal="center" wrapText="1"/>
      <protection/>
    </xf>
    <xf numFmtId="0" fontId="7" fillId="0" borderId="0" xfId="42" applyFont="1" applyFill="1" applyProtection="1">
      <alignment/>
      <protection/>
    </xf>
    <xf numFmtId="0" fontId="5" fillId="0" borderId="12" xfId="42" applyFont="1" applyBorder="1" applyAlignment="1" applyProtection="1">
      <alignment horizontal="center" vertical="top"/>
      <protection/>
    </xf>
    <xf numFmtId="0" fontId="5" fillId="0" borderId="12" xfId="42" applyFont="1" applyBorder="1" applyProtection="1">
      <alignment/>
      <protection/>
    </xf>
    <xf numFmtId="0" fontId="5" fillId="0" borderId="12" xfId="42" applyFont="1" applyBorder="1" applyAlignment="1" applyProtection="1">
      <alignment horizontal="center"/>
      <protection/>
    </xf>
    <xf numFmtId="39" fontId="5" fillId="0" borderId="12" xfId="42" applyNumberFormat="1" applyFont="1" applyBorder="1" applyProtection="1">
      <alignment/>
      <protection/>
    </xf>
    <xf numFmtId="0" fontId="5" fillId="0" borderId="0" xfId="42" applyFont="1" applyBorder="1" applyProtection="1">
      <alignment/>
      <protection/>
    </xf>
    <xf numFmtId="0" fontId="5" fillId="0" borderId="0" xfId="0" applyFont="1" applyAlignment="1" applyProtection="1">
      <alignment horizontal="center" vertical="top"/>
      <protection/>
    </xf>
    <xf numFmtId="0" fontId="7" fillId="0" borderId="0" xfId="42" applyFont="1" applyAlignment="1" applyProtection="1">
      <alignment/>
      <protection/>
    </xf>
    <xf numFmtId="0" fontId="7" fillId="0" borderId="0" xfId="42" applyFont="1" applyAlignment="1" applyProtection="1">
      <alignment horizontal="center"/>
      <protection/>
    </xf>
    <xf numFmtId="39" fontId="5" fillId="0" borderId="0" xfId="42" applyNumberFormat="1" applyFont="1" applyAlignment="1" applyProtection="1">
      <alignment/>
      <protection/>
    </xf>
    <xf numFmtId="0" fontId="5" fillId="0" borderId="0" xfId="0" applyFont="1" applyAlignment="1" applyProtection="1">
      <alignment horizontal="center"/>
      <protection/>
    </xf>
    <xf numFmtId="0" fontId="52" fillId="0" borderId="0" xfId="42" applyFont="1" applyProtection="1">
      <alignment/>
      <protection/>
    </xf>
    <xf numFmtId="0" fontId="5" fillId="0" borderId="13" xfId="42" applyFont="1" applyBorder="1" applyProtection="1">
      <alignment/>
      <protection/>
    </xf>
    <xf numFmtId="0" fontId="5" fillId="0" borderId="13" xfId="42" applyFont="1" applyBorder="1" applyAlignment="1" applyProtection="1">
      <alignment horizontal="center"/>
      <protection/>
    </xf>
    <xf numFmtId="0" fontId="7" fillId="0" borderId="13" xfId="42" applyFont="1" applyBorder="1" applyProtection="1">
      <alignment/>
      <protection/>
    </xf>
    <xf numFmtId="0" fontId="7" fillId="0" borderId="13" xfId="42" applyFont="1" applyBorder="1" applyAlignment="1" applyProtection="1">
      <alignment horizontal="center"/>
      <protection/>
    </xf>
    <xf numFmtId="39" fontId="5" fillId="0" borderId="13" xfId="42" applyNumberFormat="1" applyFont="1" applyBorder="1" applyProtection="1">
      <alignment/>
      <protection/>
    </xf>
    <xf numFmtId="9" fontId="7" fillId="0" borderId="0" xfId="42" applyNumberFormat="1" applyFont="1" applyProtection="1">
      <alignment/>
      <protection/>
    </xf>
    <xf numFmtId="44" fontId="7" fillId="0" borderId="0" xfId="59" applyFont="1" applyAlignment="1" applyProtection="1">
      <alignment/>
      <protection/>
    </xf>
    <xf numFmtId="49" fontId="7" fillId="0" borderId="0" xfId="42" applyNumberFormat="1" applyFont="1" applyProtection="1">
      <alignment/>
      <protection/>
    </xf>
    <xf numFmtId="49" fontId="7" fillId="0" borderId="13" xfId="42" applyNumberFormat="1" applyFont="1" applyBorder="1" applyProtection="1">
      <alignment/>
      <protection/>
    </xf>
    <xf numFmtId="0" fontId="7" fillId="0" borderId="0" xfId="42" applyFont="1" applyAlignment="1" applyProtection="1">
      <alignment horizontal="center" vertical="top"/>
      <protection/>
    </xf>
    <xf numFmtId="0" fontId="7" fillId="0" borderId="14" xfId="42" applyFont="1" applyBorder="1" applyProtection="1">
      <alignment/>
      <protection/>
    </xf>
    <xf numFmtId="0" fontId="7" fillId="0" borderId="14" xfId="42" applyFont="1" applyBorder="1" applyAlignment="1" applyProtection="1">
      <alignment horizontal="center"/>
      <protection/>
    </xf>
    <xf numFmtId="39" fontId="7" fillId="0" borderId="14" xfId="42" applyNumberFormat="1" applyFont="1" applyBorder="1" applyProtection="1">
      <alignment/>
      <protection/>
    </xf>
    <xf numFmtId="0" fontId="53" fillId="0" borderId="0" xfId="0" applyFont="1" applyFill="1" applyAlignment="1" applyProtection="1">
      <alignment horizontal="left" vertical="top" wrapText="1"/>
      <protection/>
    </xf>
    <xf numFmtId="0" fontId="50" fillId="0" borderId="0" xfId="0" applyFont="1" applyFill="1" applyAlignment="1">
      <alignment vertical="top"/>
    </xf>
    <xf numFmtId="0" fontId="50" fillId="0" borderId="0" xfId="0" applyFont="1" applyFill="1" applyAlignment="1">
      <alignment/>
    </xf>
    <xf numFmtId="4" fontId="50" fillId="0" borderId="0" xfId="0" applyNumberFormat="1" applyFont="1" applyFill="1" applyAlignment="1">
      <alignment/>
    </xf>
    <xf numFmtId="0" fontId="50" fillId="0" borderId="10" xfId="0" applyFont="1" applyFill="1" applyBorder="1" applyAlignment="1">
      <alignment vertical="top"/>
    </xf>
    <xf numFmtId="0" fontId="50" fillId="0" borderId="10" xfId="0" applyFont="1" applyFill="1" applyBorder="1" applyAlignment="1">
      <alignment horizontal="justify" vertical="top" wrapText="1"/>
    </xf>
    <xf numFmtId="9" fontId="50" fillId="0" borderId="10" xfId="0" applyNumberFormat="1" applyFont="1" applyFill="1" applyBorder="1" applyAlignment="1">
      <alignment/>
    </xf>
    <xf numFmtId="4" fontId="50" fillId="0" borderId="10" xfId="0" applyNumberFormat="1" applyFont="1" applyFill="1" applyBorder="1" applyAlignment="1">
      <alignment/>
    </xf>
    <xf numFmtId="0" fontId="50" fillId="0" borderId="0" xfId="0" applyFont="1" applyFill="1" applyBorder="1" applyAlignment="1">
      <alignment vertical="top"/>
    </xf>
    <xf numFmtId="0" fontId="50" fillId="0" borderId="0" xfId="0" applyFont="1" applyFill="1" applyBorder="1" applyAlignment="1">
      <alignment horizontal="justify" vertical="top" wrapText="1"/>
    </xf>
    <xf numFmtId="0" fontId="50" fillId="0" borderId="0" xfId="0" applyFont="1" applyFill="1" applyBorder="1" applyAlignment="1">
      <alignment/>
    </xf>
    <xf numFmtId="4" fontId="50" fillId="0" borderId="0" xfId="0" applyNumberFormat="1" applyFont="1" applyFill="1" applyBorder="1" applyAlignment="1">
      <alignment/>
    </xf>
    <xf numFmtId="0" fontId="0" fillId="0" borderId="0" xfId="0" applyFont="1" applyFill="1" applyAlignment="1">
      <alignment vertical="top"/>
    </xf>
    <xf numFmtId="0" fontId="8" fillId="0" borderId="0" xfId="0" applyFont="1" applyAlignment="1" applyProtection="1">
      <alignment horizontal="left" indent="6"/>
      <protection/>
    </xf>
    <xf numFmtId="0" fontId="0" fillId="0" borderId="0" xfId="0" applyFont="1" applyAlignment="1" applyProtection="1">
      <alignment/>
      <protection/>
    </xf>
    <xf numFmtId="0" fontId="0" fillId="0" borderId="0" xfId="0" applyAlignment="1" applyProtection="1">
      <alignment/>
      <protection/>
    </xf>
    <xf numFmtId="0" fontId="9" fillId="0" borderId="0" xfId="0" applyFont="1" applyAlignment="1" applyProtection="1">
      <alignment horizontal="left" indent="6"/>
      <protection/>
    </xf>
    <xf numFmtId="0" fontId="7" fillId="0" borderId="0" xfId="0"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39" fontId="5" fillId="33" borderId="0" xfId="42" applyNumberFormat="1" applyFont="1" applyFill="1" applyProtection="1">
      <alignment/>
      <protection locked="0"/>
    </xf>
    <xf numFmtId="0" fontId="50" fillId="0" borderId="0" xfId="0" applyFont="1" applyAlignment="1" applyProtection="1">
      <alignment vertical="top"/>
      <protection/>
    </xf>
    <xf numFmtId="0" fontId="50" fillId="0" borderId="0" xfId="0" applyFont="1" applyAlignment="1" applyProtection="1">
      <alignment horizontal="justify" vertical="top" wrapText="1"/>
      <protection/>
    </xf>
    <xf numFmtId="0" fontId="50" fillId="0" borderId="0" xfId="0" applyFont="1" applyAlignment="1" applyProtection="1">
      <alignment/>
      <protection/>
    </xf>
    <xf numFmtId="4" fontId="50" fillId="0" borderId="0" xfId="0" applyNumberFormat="1" applyFont="1" applyAlignment="1" applyProtection="1">
      <alignment/>
      <protection/>
    </xf>
    <xf numFmtId="0" fontId="50" fillId="0" borderId="10" xfId="0" applyFont="1" applyBorder="1" applyAlignment="1" applyProtection="1">
      <alignment vertical="top"/>
      <protection/>
    </xf>
    <xf numFmtId="0" fontId="50" fillId="0" borderId="10" xfId="0" applyFont="1" applyBorder="1" applyAlignment="1" applyProtection="1">
      <alignment horizontal="justify" vertical="top" wrapText="1"/>
      <protection/>
    </xf>
    <xf numFmtId="9" fontId="50" fillId="0" borderId="10" xfId="0" applyNumberFormat="1" applyFont="1" applyBorder="1" applyAlignment="1" applyProtection="1">
      <alignment/>
      <protection/>
    </xf>
    <xf numFmtId="4" fontId="50" fillId="0" borderId="10" xfId="0" applyNumberFormat="1" applyFont="1" applyBorder="1" applyAlignment="1" applyProtection="1">
      <alignment/>
      <protection/>
    </xf>
    <xf numFmtId="0" fontId="50" fillId="0" borderId="0" xfId="0" applyFont="1" applyBorder="1" applyAlignment="1" applyProtection="1">
      <alignment vertical="top"/>
      <protection/>
    </xf>
    <xf numFmtId="0" fontId="50" fillId="0" borderId="0" xfId="0" applyFont="1" applyBorder="1" applyAlignment="1" applyProtection="1">
      <alignment horizontal="justify" vertical="top" wrapText="1"/>
      <protection/>
    </xf>
    <xf numFmtId="0" fontId="50" fillId="0" borderId="0" xfId="0" applyFont="1" applyBorder="1" applyAlignment="1" applyProtection="1">
      <alignment/>
      <protection/>
    </xf>
    <xf numFmtId="4" fontId="50" fillId="0" borderId="0" xfId="0" applyNumberFormat="1" applyFont="1" applyBorder="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horizontal="justify" vertical="top" wrapText="1"/>
      <protection/>
    </xf>
    <xf numFmtId="4" fontId="0" fillId="0" borderId="0" xfId="0" applyNumberFormat="1" applyFont="1" applyAlignment="1" applyProtection="1">
      <alignment/>
      <protection/>
    </xf>
    <xf numFmtId="49" fontId="27" fillId="0" borderId="0" xfId="0" applyNumberFormat="1" applyFont="1" applyAlignment="1" applyProtection="1">
      <alignment horizontal="left" vertical="top" wrapText="1"/>
      <protection/>
    </xf>
    <xf numFmtId="4" fontId="27" fillId="0" borderId="0" xfId="0" applyNumberFormat="1" applyFont="1" applyAlignment="1" applyProtection="1">
      <alignment horizontal="center"/>
      <protection/>
    </xf>
    <xf numFmtId="176" fontId="27" fillId="0" borderId="0" xfId="0" applyNumberFormat="1" applyFont="1" applyAlignment="1" applyProtection="1">
      <alignment/>
      <protection/>
    </xf>
    <xf numFmtId="176" fontId="0" fillId="0" borderId="0" xfId="0" applyNumberFormat="1" applyFont="1" applyAlignment="1" applyProtection="1">
      <alignment/>
      <protection/>
    </xf>
    <xf numFmtId="0" fontId="0" fillId="0" borderId="10" xfId="0" applyFont="1" applyBorder="1" applyAlignment="1" applyProtection="1">
      <alignment vertical="top"/>
      <protection/>
    </xf>
    <xf numFmtId="0" fontId="0" fillId="0" borderId="10" xfId="0" applyFont="1" applyBorder="1" applyAlignment="1" applyProtection="1">
      <alignment horizontal="justify" vertical="top" wrapText="1"/>
      <protection/>
    </xf>
    <xf numFmtId="0" fontId="0" fillId="0" borderId="10" xfId="0" applyFont="1" applyBorder="1" applyAlignment="1" applyProtection="1">
      <alignment/>
      <protection/>
    </xf>
    <xf numFmtId="4" fontId="0" fillId="0" borderId="10" xfId="0" applyNumberFormat="1" applyFont="1" applyBorder="1" applyAlignment="1" applyProtection="1">
      <alignment/>
      <protection/>
    </xf>
    <xf numFmtId="0" fontId="27" fillId="0" borderId="0" xfId="0" applyFont="1" applyAlignment="1" applyProtection="1">
      <alignment horizontal="justify" vertical="top"/>
      <protection/>
    </xf>
    <xf numFmtId="0" fontId="27" fillId="0" borderId="0" xfId="0" applyFont="1" applyAlignment="1" applyProtection="1">
      <alignment horizontal="right"/>
      <protection/>
    </xf>
    <xf numFmtId="4" fontId="27" fillId="0" borderId="0" xfId="0" applyNumberFormat="1" applyFont="1" applyAlignment="1" applyProtection="1">
      <alignment/>
      <protection/>
    </xf>
    <xf numFmtId="171" fontId="0" fillId="0" borderId="0" xfId="0" applyNumberFormat="1" applyFont="1" applyAlignment="1" applyProtection="1">
      <alignment horizontal="left"/>
      <protection/>
    </xf>
    <xf numFmtId="171" fontId="0" fillId="0" borderId="0" xfId="0" applyNumberFormat="1" applyFont="1" applyAlignment="1" applyProtection="1">
      <alignment/>
      <protection/>
    </xf>
    <xf numFmtId="176" fontId="5" fillId="0" borderId="0" xfId="0" applyNumberFormat="1" applyFont="1" applyAlignment="1" applyProtection="1">
      <alignment horizontal="center"/>
      <protection/>
    </xf>
    <xf numFmtId="171" fontId="27" fillId="0" borderId="0" xfId="0" applyNumberFormat="1" applyFont="1" applyAlignment="1" applyProtection="1">
      <alignment/>
      <protection/>
    </xf>
    <xf numFmtId="0" fontId="27" fillId="0" borderId="0" xfId="0" applyFont="1" applyAlignment="1" applyProtection="1">
      <alignment horizontal="left"/>
      <protection/>
    </xf>
    <xf numFmtId="0" fontId="0" fillId="0" borderId="0" xfId="0" applyFont="1" applyFill="1" applyAlignment="1" applyProtection="1">
      <alignment/>
      <protection/>
    </xf>
    <xf numFmtId="171" fontId="0" fillId="0" borderId="0" xfId="0" applyNumberFormat="1" applyFont="1" applyFill="1" applyAlignment="1" applyProtection="1">
      <alignment/>
      <protection/>
    </xf>
    <xf numFmtId="0" fontId="0" fillId="0" borderId="0" xfId="0" applyFont="1" applyFill="1" applyAlignment="1" applyProtection="1">
      <alignment horizontal="justify" vertical="top" wrapText="1"/>
      <protection/>
    </xf>
    <xf numFmtId="49" fontId="27" fillId="0" borderId="0" xfId="0" applyNumberFormat="1" applyFont="1" applyAlignment="1" applyProtection="1">
      <alignment horizontal="justify" vertical="top"/>
      <protection/>
    </xf>
    <xf numFmtId="4" fontId="0" fillId="0" borderId="0" xfId="0" applyNumberFormat="1" applyFont="1" applyFill="1" applyAlignment="1" applyProtection="1">
      <alignment/>
      <protection/>
    </xf>
    <xf numFmtId="4" fontId="5" fillId="0" borderId="0" xfId="0" applyNumberFormat="1" applyFont="1" applyAlignment="1" applyProtection="1">
      <alignment horizontal="center"/>
      <protection/>
    </xf>
    <xf numFmtId="49" fontId="27" fillId="0" borderId="0" xfId="0" applyNumberFormat="1" applyFont="1" applyBorder="1" applyAlignment="1" applyProtection="1">
      <alignment horizontal="right" vertical="top"/>
      <protection/>
    </xf>
    <xf numFmtId="0" fontId="27" fillId="0" borderId="0" xfId="0" applyFont="1" applyAlignment="1" applyProtection="1">
      <alignment/>
      <protection/>
    </xf>
    <xf numFmtId="0" fontId="27" fillId="0" borderId="0" xfId="0" applyNumberFormat="1" applyFont="1" applyAlignment="1" applyProtection="1">
      <alignment horizontal="left" vertical="top" wrapText="1"/>
      <protection/>
    </xf>
    <xf numFmtId="0" fontId="27" fillId="0" borderId="0" xfId="0" applyFont="1" applyAlignment="1" applyProtection="1">
      <alignment vertical="top" wrapText="1"/>
      <protection/>
    </xf>
    <xf numFmtId="0" fontId="27" fillId="0" borderId="0" xfId="41" applyFont="1" applyAlignment="1" applyProtection="1">
      <alignment horizontal="left" vertical="top" wrapText="1"/>
      <protection/>
    </xf>
    <xf numFmtId="175" fontId="27" fillId="0" borderId="0" xfId="41" applyNumberFormat="1" applyFont="1" applyBorder="1" applyAlignment="1" applyProtection="1">
      <alignment horizontal="left"/>
      <protection/>
    </xf>
    <xf numFmtId="176" fontId="27" fillId="0" borderId="0" xfId="41" applyNumberFormat="1" applyFont="1" applyBorder="1" applyAlignment="1" applyProtection="1">
      <alignment horizontal="right"/>
      <protection/>
    </xf>
    <xf numFmtId="176" fontId="1" fillId="0" borderId="0" xfId="41" applyNumberFormat="1" applyFont="1" applyAlignment="1" applyProtection="1">
      <alignment horizontal="right"/>
      <protection/>
    </xf>
    <xf numFmtId="4" fontId="27" fillId="0" borderId="10" xfId="0" applyNumberFormat="1" applyFont="1" applyBorder="1" applyAlignment="1" applyProtection="1">
      <alignment horizontal="center"/>
      <protection/>
    </xf>
    <xf numFmtId="176" fontId="27" fillId="0" borderId="10" xfId="0" applyNumberFormat="1" applyFont="1" applyBorder="1" applyAlignment="1" applyProtection="1">
      <alignment/>
      <protection/>
    </xf>
    <xf numFmtId="4" fontId="50" fillId="33" borderId="0" xfId="0" applyNumberFormat="1" applyFont="1" applyFill="1" applyBorder="1" applyAlignment="1" applyProtection="1">
      <alignment/>
      <protection locked="0"/>
    </xf>
    <xf numFmtId="176" fontId="27" fillId="0" borderId="0" xfId="61" applyNumberFormat="1" applyFont="1" applyAlignment="1" applyProtection="1">
      <alignment/>
      <protection locked="0"/>
    </xf>
    <xf numFmtId="176" fontId="0" fillId="0" borderId="0" xfId="0" applyNumberFormat="1" applyFont="1" applyAlignment="1" applyProtection="1">
      <alignment/>
      <protection locked="0"/>
    </xf>
    <xf numFmtId="4" fontId="0" fillId="0" borderId="10" xfId="0" applyNumberFormat="1" applyFont="1" applyBorder="1" applyAlignment="1" applyProtection="1">
      <alignment/>
      <protection locked="0"/>
    </xf>
    <xf numFmtId="4" fontId="0" fillId="0" borderId="0" xfId="0" applyNumberFormat="1" applyFont="1" applyAlignment="1" applyProtection="1">
      <alignment/>
      <protection locked="0"/>
    </xf>
    <xf numFmtId="4" fontId="27" fillId="0" borderId="0" xfId="0" applyNumberFormat="1" applyFont="1" applyAlignment="1" applyProtection="1">
      <alignment/>
      <protection locked="0"/>
    </xf>
    <xf numFmtId="171" fontId="0" fillId="0" borderId="0" xfId="0" applyNumberFormat="1" applyFont="1" applyAlignment="1" applyProtection="1">
      <alignment/>
      <protection locked="0"/>
    </xf>
    <xf numFmtId="171" fontId="27" fillId="0" borderId="0" xfId="0" applyNumberFormat="1" applyFont="1" applyAlignment="1" applyProtection="1">
      <alignment/>
      <protection locked="0"/>
    </xf>
    <xf numFmtId="171" fontId="27" fillId="0" borderId="0" xfId="61" applyNumberFormat="1" applyFont="1" applyAlignment="1" applyProtection="1">
      <alignment/>
      <protection locked="0"/>
    </xf>
    <xf numFmtId="171" fontId="0" fillId="0" borderId="0" xfId="0" applyNumberFormat="1" applyFont="1" applyFill="1" applyAlignment="1" applyProtection="1">
      <alignment/>
      <protection locked="0"/>
    </xf>
    <xf numFmtId="4" fontId="0" fillId="0" borderId="0" xfId="0" applyNumberFormat="1" applyFont="1" applyFill="1" applyAlignment="1" applyProtection="1">
      <alignment/>
      <protection locked="0"/>
    </xf>
    <xf numFmtId="2" fontId="5" fillId="0" borderId="0" xfId="0" applyNumberFormat="1" applyFont="1" applyAlignment="1" applyProtection="1">
      <alignment horizontal="center"/>
      <protection locked="0"/>
    </xf>
    <xf numFmtId="176" fontId="0" fillId="0" borderId="0" xfId="0" applyNumberFormat="1" applyFont="1" applyAlignment="1" applyProtection="1">
      <alignment horizontal="right"/>
      <protection locked="0"/>
    </xf>
    <xf numFmtId="0" fontId="0" fillId="0" borderId="0" xfId="0" applyFont="1" applyAlignment="1" applyProtection="1">
      <alignment/>
      <protection locked="0"/>
    </xf>
    <xf numFmtId="176" fontId="27" fillId="0" borderId="10" xfId="61" applyNumberFormat="1" applyFont="1" applyBorder="1" applyAlignment="1" applyProtection="1">
      <alignment/>
      <protection locked="0"/>
    </xf>
    <xf numFmtId="4" fontId="0" fillId="0" borderId="0" xfId="0" applyNumberFormat="1" applyFill="1" applyAlignment="1" applyProtection="1">
      <alignment/>
      <protection locked="0"/>
    </xf>
    <xf numFmtId="4" fontId="0" fillId="0" borderId="10" xfId="0" applyNumberFormat="1" applyFill="1" applyBorder="1" applyAlignment="1" applyProtection="1">
      <alignment/>
      <protection locked="0"/>
    </xf>
    <xf numFmtId="4" fontId="27" fillId="0" borderId="0" xfId="0" applyNumberFormat="1" applyFont="1" applyFill="1" applyAlignment="1" applyProtection="1">
      <alignment/>
      <protection locked="0"/>
    </xf>
    <xf numFmtId="4" fontId="0" fillId="0" borderId="0" xfId="0" applyNumberFormat="1" applyFill="1" applyBorder="1" applyAlignment="1" applyProtection="1">
      <alignment/>
      <protection locked="0"/>
    </xf>
    <xf numFmtId="0" fontId="27" fillId="0" borderId="0" xfId="0" applyFont="1" applyAlignment="1" applyProtection="1">
      <alignment vertical="top" wrapText="1"/>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27" fillId="0" borderId="0" xfId="0" applyFont="1" applyAlignment="1" applyProtection="1">
      <alignment wrapText="1"/>
      <protection/>
    </xf>
    <xf numFmtId="0" fontId="27" fillId="0" borderId="0" xfId="0" applyFont="1" applyAlignment="1" applyProtection="1">
      <alignment horizontal="left" vertical="top" wrapText="1"/>
      <protection/>
    </xf>
    <xf numFmtId="0" fontId="0" fillId="0" borderId="0" xfId="0" applyFont="1" applyAlignment="1" applyProtection="1">
      <alignment horizontal="left" wrapText="1"/>
      <protection/>
    </xf>
    <xf numFmtId="0" fontId="30" fillId="0" borderId="0" xfId="0" applyFont="1" applyAlignment="1" applyProtection="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4 7" xfId="41"/>
    <cellStyle name="Navadno_List1"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I38"/>
  <sheetViews>
    <sheetView tabSelected="1" view="pageBreakPreview" zoomScaleSheetLayoutView="100" zoomScalePageLayoutView="0" workbookViewId="0" topLeftCell="A10">
      <selection activeCell="B15" sqref="B15"/>
    </sheetView>
  </sheetViews>
  <sheetFormatPr defaultColWidth="9.00390625" defaultRowHeight="15"/>
  <cols>
    <col min="1" max="1" width="9.00390625" style="75" customWidth="1"/>
    <col min="2" max="2" width="49.57421875" style="75" customWidth="1"/>
    <col min="3" max="3" width="9.00390625" style="75" customWidth="1"/>
    <col min="4" max="4" width="18.140625" style="75" customWidth="1"/>
    <col min="5" max="5" width="9.00390625" style="75" customWidth="1"/>
    <col min="6" max="6" width="12.8515625" style="75" bestFit="1" customWidth="1"/>
    <col min="7" max="16384" width="9.00390625" style="75" customWidth="1"/>
  </cols>
  <sheetData>
    <row r="4" spans="1:8" s="30" customFormat="1" ht="16.5">
      <c r="A4" s="73"/>
      <c r="B4" s="74"/>
      <c r="C4" s="75"/>
      <c r="D4" s="28"/>
      <c r="E4" s="29"/>
      <c r="F4" s="29"/>
      <c r="G4" s="29"/>
      <c r="H4" s="29"/>
    </row>
    <row r="5" spans="1:8" s="30" customFormat="1" ht="15">
      <c r="A5" s="76"/>
      <c r="B5" s="75"/>
      <c r="C5" s="75"/>
      <c r="D5" s="28"/>
      <c r="E5" s="29"/>
      <c r="F5" s="29"/>
      <c r="G5" s="29"/>
      <c r="H5" s="29"/>
    </row>
    <row r="6" spans="1:8" s="30" customFormat="1" ht="15">
      <c r="A6" s="76"/>
      <c r="B6" s="75"/>
      <c r="C6" s="75"/>
      <c r="D6" s="28"/>
      <c r="E6" s="29"/>
      <c r="F6" s="29"/>
      <c r="G6" s="29"/>
      <c r="H6" s="29"/>
    </row>
    <row r="7" spans="1:8" s="30" customFormat="1" ht="15.75">
      <c r="A7" s="77" t="s">
        <v>185</v>
      </c>
      <c r="B7" s="78"/>
      <c r="C7" s="77" t="s">
        <v>186</v>
      </c>
      <c r="D7" s="28"/>
      <c r="E7" s="29"/>
      <c r="F7" s="29"/>
      <c r="G7" s="29"/>
      <c r="H7" s="29"/>
    </row>
    <row r="8" spans="1:8" s="30" customFormat="1" ht="15.75">
      <c r="A8" s="79"/>
      <c r="B8" s="78"/>
      <c r="C8" s="79"/>
      <c r="D8" s="28"/>
      <c r="E8" s="29"/>
      <c r="F8" s="29"/>
      <c r="G8" s="29"/>
      <c r="H8" s="29"/>
    </row>
    <row r="9" spans="1:8" s="30" customFormat="1" ht="15.75">
      <c r="A9" s="77" t="s">
        <v>187</v>
      </c>
      <c r="B9" s="78"/>
      <c r="C9" s="77" t="s">
        <v>188</v>
      </c>
      <c r="D9" s="28"/>
      <c r="E9" s="29"/>
      <c r="F9" s="29"/>
      <c r="G9" s="29"/>
      <c r="H9" s="29"/>
    </row>
    <row r="10" spans="1:8" s="30" customFormat="1" ht="15.75">
      <c r="A10" s="79"/>
      <c r="B10" s="78"/>
      <c r="C10" s="79"/>
      <c r="D10" s="28"/>
      <c r="E10" s="29"/>
      <c r="F10" s="29"/>
      <c r="G10" s="29"/>
      <c r="H10" s="29"/>
    </row>
    <row r="11" spans="1:8" s="30" customFormat="1" ht="15.75">
      <c r="A11" s="77" t="s">
        <v>189</v>
      </c>
      <c r="B11" s="78"/>
      <c r="C11" s="77" t="s">
        <v>190</v>
      </c>
      <c r="D11" s="28"/>
      <c r="E11" s="29"/>
      <c r="F11" s="29"/>
      <c r="G11" s="29"/>
      <c r="H11" s="29"/>
    </row>
    <row r="12" spans="1:8" s="30" customFormat="1" ht="12.75">
      <c r="A12" s="31"/>
      <c r="B12" s="29"/>
      <c r="C12" s="32"/>
      <c r="D12" s="28"/>
      <c r="E12" s="29"/>
      <c r="F12" s="29"/>
      <c r="G12" s="29"/>
      <c r="H12" s="29"/>
    </row>
    <row r="13" spans="1:8" s="30" customFormat="1" ht="12.75">
      <c r="A13" s="31"/>
      <c r="B13" s="33"/>
      <c r="C13" s="32"/>
      <c r="D13" s="28"/>
      <c r="E13" s="29"/>
      <c r="F13" s="29"/>
      <c r="G13" s="29"/>
      <c r="H13" s="29"/>
    </row>
    <row r="14" spans="1:8" s="30" customFormat="1" ht="12.75">
      <c r="A14" s="31"/>
      <c r="B14" s="29"/>
      <c r="C14" s="32"/>
      <c r="D14" s="28"/>
      <c r="E14" s="29"/>
      <c r="F14" s="29"/>
      <c r="G14" s="29"/>
      <c r="H14" s="29"/>
    </row>
    <row r="15" spans="1:8" s="30" customFormat="1" ht="15">
      <c r="A15" s="31"/>
      <c r="B15" s="34" t="s">
        <v>191</v>
      </c>
      <c r="C15" s="32"/>
      <c r="D15" s="28"/>
      <c r="E15" s="29"/>
      <c r="F15" s="29"/>
      <c r="G15" s="29"/>
      <c r="H15" s="29"/>
    </row>
    <row r="16" spans="1:8" s="30" customFormat="1" ht="12.75">
      <c r="A16" s="31"/>
      <c r="B16" s="29"/>
      <c r="C16" s="32"/>
      <c r="D16" s="28"/>
      <c r="E16" s="29"/>
      <c r="F16" s="29"/>
      <c r="G16" s="29"/>
      <c r="H16" s="29"/>
    </row>
    <row r="17" spans="1:8" s="30" customFormat="1" ht="12.75">
      <c r="A17" s="31"/>
      <c r="B17" s="35"/>
      <c r="C17" s="32"/>
      <c r="D17" s="28"/>
      <c r="E17" s="29"/>
      <c r="F17" s="29"/>
      <c r="G17" s="29"/>
      <c r="H17" s="29"/>
    </row>
    <row r="18" spans="1:8" s="30" customFormat="1" ht="13.5" thickBot="1">
      <c r="A18" s="31"/>
      <c r="B18" s="29"/>
      <c r="C18" s="32"/>
      <c r="D18" s="28"/>
      <c r="E18" s="29"/>
      <c r="F18" s="29"/>
      <c r="G18" s="29"/>
      <c r="H18" s="29"/>
    </row>
    <row r="19" spans="1:8" s="30" customFormat="1" ht="12.75">
      <c r="A19" s="36"/>
      <c r="B19" s="37"/>
      <c r="C19" s="38"/>
      <c r="D19" s="39"/>
      <c r="E19" s="29"/>
      <c r="F19" s="29"/>
      <c r="G19" s="40"/>
      <c r="H19" s="40"/>
    </row>
    <row r="20" spans="1:9" s="30" customFormat="1" ht="12.75">
      <c r="A20" s="41"/>
      <c r="B20" s="42" t="s">
        <v>1</v>
      </c>
      <c r="C20" s="43"/>
      <c r="D20" s="44"/>
      <c r="E20" s="29"/>
      <c r="F20" s="29"/>
      <c r="G20" s="42"/>
      <c r="H20" s="42"/>
      <c r="I20" s="42"/>
    </row>
    <row r="21" spans="1:8" s="30" customFormat="1" ht="12.75">
      <c r="A21" s="31"/>
      <c r="B21" s="29"/>
      <c r="C21" s="32"/>
      <c r="D21" s="28"/>
      <c r="E21" s="29"/>
      <c r="F21" s="29"/>
      <c r="G21" s="29"/>
      <c r="H21" s="29"/>
    </row>
    <row r="22" spans="1:8" s="30" customFormat="1" ht="12.75">
      <c r="A22" s="31" t="s">
        <v>192</v>
      </c>
      <c r="B22" s="29" t="s">
        <v>141</v>
      </c>
      <c r="C22" s="45"/>
      <c r="D22" s="28">
        <f>'PREKRITJE STREHE'!F12</f>
        <v>0</v>
      </c>
      <c r="E22" s="29"/>
      <c r="F22" s="29"/>
      <c r="G22" s="29"/>
      <c r="H22" s="29"/>
    </row>
    <row r="23" spans="1:8" s="30" customFormat="1" ht="12.75">
      <c r="A23" s="31" t="s">
        <v>193</v>
      </c>
      <c r="B23" s="29" t="s">
        <v>197</v>
      </c>
      <c r="C23" s="45"/>
      <c r="D23" s="28">
        <f>+'JEDILNICA IN KADILSKI BALKON'!F18</f>
        <v>0</v>
      </c>
      <c r="E23" s="29"/>
      <c r="F23" s="29"/>
      <c r="G23" s="29"/>
      <c r="H23" s="29"/>
    </row>
    <row r="24" spans="1:8" s="30" customFormat="1" ht="12.75">
      <c r="A24" s="31" t="s">
        <v>194</v>
      </c>
      <c r="B24" s="46" t="s">
        <v>198</v>
      </c>
      <c r="C24" s="45"/>
      <c r="D24" s="28">
        <f>+'ZAMENJAVA STREŠNIH OKEN ZA FRČA'!F17</f>
        <v>0</v>
      </c>
      <c r="E24" s="29"/>
      <c r="F24" s="29"/>
      <c r="G24" s="29"/>
      <c r="H24" s="29"/>
    </row>
    <row r="25" spans="1:8" s="30" customFormat="1" ht="12.75">
      <c r="A25" s="31" t="s">
        <v>199</v>
      </c>
      <c r="B25" s="46" t="s">
        <v>140</v>
      </c>
      <c r="C25" s="45"/>
      <c r="D25" s="28">
        <f>+'ZASTEKLITEV BALKONA'!F18</f>
        <v>0</v>
      </c>
      <c r="E25" s="29"/>
      <c r="F25" s="29"/>
      <c r="G25" s="29"/>
      <c r="H25" s="29"/>
    </row>
    <row r="26" spans="1:8" s="30" customFormat="1" ht="13.5" thickBot="1">
      <c r="A26" s="31"/>
      <c r="B26" s="47"/>
      <c r="C26" s="48"/>
      <c r="D26" s="51"/>
      <c r="E26" s="29"/>
      <c r="F26" s="29"/>
      <c r="G26" s="29"/>
      <c r="H26" s="29"/>
    </row>
    <row r="27" spans="1:8" s="30" customFormat="1" ht="12.75">
      <c r="A27" s="31"/>
      <c r="B27" s="29"/>
      <c r="C27" s="32"/>
      <c r="D27" s="28"/>
      <c r="E27" s="29"/>
      <c r="F27" s="29"/>
      <c r="G27" s="29"/>
      <c r="H27" s="29"/>
    </row>
    <row r="28" spans="1:8" s="30" customFormat="1" ht="13.5" thickBot="1">
      <c r="A28" s="31"/>
      <c r="B28" s="49" t="s">
        <v>200</v>
      </c>
      <c r="C28" s="50"/>
      <c r="D28" s="51">
        <f>SUM(D22:D27)</f>
        <v>0</v>
      </c>
      <c r="E28" s="52"/>
      <c r="F28" s="53"/>
      <c r="G28" s="33"/>
      <c r="H28" s="29"/>
    </row>
    <row r="29" spans="1:8" s="30" customFormat="1" ht="12.75">
      <c r="A29" s="31"/>
      <c r="B29" s="33"/>
      <c r="C29" s="43"/>
      <c r="D29" s="28"/>
      <c r="E29" s="29"/>
      <c r="F29" s="29"/>
      <c r="G29" s="33"/>
      <c r="H29" s="29"/>
    </row>
    <row r="30" spans="1:8" s="30" customFormat="1" ht="12.75">
      <c r="A30" s="31"/>
      <c r="B30" s="33" t="s">
        <v>201</v>
      </c>
      <c r="C30" s="43"/>
      <c r="D30" s="80">
        <v>0</v>
      </c>
      <c r="E30" s="29"/>
      <c r="F30" s="29"/>
      <c r="G30" s="33"/>
      <c r="H30" s="29"/>
    </row>
    <row r="31" spans="1:8" s="30" customFormat="1" ht="12.75">
      <c r="A31" s="31"/>
      <c r="B31" s="33"/>
      <c r="C31" s="43"/>
      <c r="D31" s="28"/>
      <c r="E31" s="29"/>
      <c r="F31" s="29"/>
      <c r="G31" s="33"/>
      <c r="H31" s="29"/>
    </row>
    <row r="32" spans="1:8" s="30" customFormat="1" ht="12.75">
      <c r="A32" s="31"/>
      <c r="B32" s="33" t="s">
        <v>202</v>
      </c>
      <c r="C32" s="43"/>
      <c r="D32" s="28">
        <f>D28-D30</f>
        <v>0</v>
      </c>
      <c r="E32" s="29"/>
      <c r="F32" s="29"/>
      <c r="G32" s="33"/>
      <c r="H32" s="29"/>
    </row>
    <row r="33" spans="1:8" s="30" customFormat="1" ht="12.75">
      <c r="A33" s="31"/>
      <c r="B33" s="33"/>
      <c r="C33" s="43"/>
      <c r="D33" s="28"/>
      <c r="E33" s="29"/>
      <c r="F33" s="29"/>
      <c r="G33" s="33"/>
      <c r="H33" s="29"/>
    </row>
    <row r="34" spans="1:8" s="30" customFormat="1" ht="12.75">
      <c r="A34" s="31"/>
      <c r="B34" s="54" t="s">
        <v>195</v>
      </c>
      <c r="C34" s="43"/>
      <c r="D34" s="28">
        <f>D32*0.095</f>
        <v>0</v>
      </c>
      <c r="E34" s="29"/>
      <c r="F34" s="29"/>
      <c r="G34" s="33"/>
      <c r="H34" s="29"/>
    </row>
    <row r="35" spans="1:8" s="30" customFormat="1" ht="13.5" thickBot="1">
      <c r="A35" s="31"/>
      <c r="B35" s="55"/>
      <c r="C35" s="48"/>
      <c r="D35" s="51"/>
      <c r="E35" s="29"/>
      <c r="F35" s="29"/>
      <c r="G35" s="29"/>
      <c r="H35" s="29"/>
    </row>
    <row r="36" spans="1:8" s="30" customFormat="1" ht="12.75">
      <c r="A36" s="56"/>
      <c r="B36" s="54"/>
      <c r="C36" s="43"/>
      <c r="D36" s="28"/>
      <c r="E36" s="29"/>
      <c r="F36" s="29"/>
      <c r="G36" s="29"/>
      <c r="H36" s="29"/>
    </row>
    <row r="37" spans="1:8" s="30" customFormat="1" ht="13.5" thickBot="1">
      <c r="A37" s="56"/>
      <c r="B37" s="57" t="s">
        <v>196</v>
      </c>
      <c r="C37" s="58"/>
      <c r="D37" s="59">
        <f>D34+D32</f>
        <v>0</v>
      </c>
      <c r="E37" s="29"/>
      <c r="F37" s="29"/>
      <c r="G37" s="29"/>
      <c r="H37" s="29"/>
    </row>
    <row r="38" spans="1:8" s="30" customFormat="1" ht="13.5" thickTop="1">
      <c r="A38" s="31"/>
      <c r="B38" s="29"/>
      <c r="C38" s="32"/>
      <c r="D38" s="28"/>
      <c r="E38" s="29"/>
      <c r="F38" s="29"/>
      <c r="G38" s="29"/>
      <c r="H38" s="29"/>
    </row>
  </sheetData>
  <sheetProtection password="CB95" sheet="1"/>
  <printOptions/>
  <pageMargins left="0.7086614173228347" right="0.7086614173228347" top="0.7480314960629921" bottom="0.7480314960629921" header="0.31496062992125984" footer="0.31496062992125984"/>
  <pageSetup orientation="portrait" paperSize="9" scale="90" r:id="rId1"/>
</worksheet>
</file>

<file path=xl/worksheets/sheet2.xml><?xml version="1.0" encoding="utf-8"?>
<worksheet xmlns="http://schemas.openxmlformats.org/spreadsheetml/2006/main" xmlns:r="http://schemas.openxmlformats.org/officeDocument/2006/relationships">
  <dimension ref="A1:F120"/>
  <sheetViews>
    <sheetView view="pageBreakPreview" zoomScaleSheetLayoutView="100" zoomScalePageLayoutView="0" workbookViewId="0" topLeftCell="A86">
      <selection activeCell="D92" sqref="D92"/>
    </sheetView>
  </sheetViews>
  <sheetFormatPr defaultColWidth="9.140625" defaultRowHeight="15"/>
  <cols>
    <col min="1" max="1" width="3.57421875" style="93" customWidth="1"/>
    <col min="2" max="2" width="36.7109375" style="94" customWidth="1"/>
    <col min="3" max="3" width="9.28125" style="74" bestFit="1" customWidth="1"/>
    <col min="4" max="4" width="11.00390625" style="95" bestFit="1" customWidth="1"/>
    <col min="5" max="5" width="12.8515625" style="95" bestFit="1" customWidth="1"/>
    <col min="6" max="6" width="14.421875" style="95" bestFit="1" customWidth="1"/>
    <col min="7" max="16384" width="9.140625" style="74" customWidth="1"/>
  </cols>
  <sheetData>
    <row r="1" spans="1:6" s="83" customFormat="1" ht="15">
      <c r="A1" s="81"/>
      <c r="B1" s="82" t="s">
        <v>0</v>
      </c>
      <c r="D1" s="84"/>
      <c r="E1" s="84"/>
      <c r="F1" s="84"/>
    </row>
    <row r="2" spans="1:6" s="83" customFormat="1" ht="15">
      <c r="A2" s="81"/>
      <c r="B2" s="82" t="s">
        <v>141</v>
      </c>
      <c r="D2" s="84"/>
      <c r="E2" s="84"/>
      <c r="F2" s="84"/>
    </row>
    <row r="3" spans="1:6" s="83" customFormat="1" ht="15">
      <c r="A3" s="81"/>
      <c r="B3" s="82" t="s">
        <v>211</v>
      </c>
      <c r="D3" s="84"/>
      <c r="E3" s="84"/>
      <c r="F3" s="84"/>
    </row>
    <row r="4" spans="1:6" s="83" customFormat="1" ht="15">
      <c r="A4" s="81"/>
      <c r="B4" s="82"/>
      <c r="D4" s="84"/>
      <c r="E4" s="84"/>
      <c r="F4" s="84"/>
    </row>
    <row r="5" spans="1:6" s="83" customFormat="1" ht="15">
      <c r="A5" s="81"/>
      <c r="B5" s="82" t="s">
        <v>1</v>
      </c>
      <c r="D5" s="84"/>
      <c r="E5" s="84"/>
      <c r="F5" s="84"/>
    </row>
    <row r="6" spans="1:6" s="83" customFormat="1" ht="15">
      <c r="A6" s="81"/>
      <c r="B6" s="82"/>
      <c r="D6" s="84"/>
      <c r="E6" s="84"/>
      <c r="F6" s="84"/>
    </row>
    <row r="7" spans="1:6" s="83" customFormat="1" ht="15">
      <c r="A7" s="81" t="s">
        <v>2</v>
      </c>
      <c r="B7" s="82" t="s">
        <v>3</v>
      </c>
      <c r="D7" s="84"/>
      <c r="E7" s="84"/>
      <c r="F7" s="84">
        <f>F46</f>
        <v>0</v>
      </c>
    </row>
    <row r="8" spans="1:6" s="83" customFormat="1" ht="15">
      <c r="A8" s="81" t="s">
        <v>4</v>
      </c>
      <c r="B8" s="82" t="s">
        <v>8</v>
      </c>
      <c r="D8" s="84"/>
      <c r="E8" s="84"/>
      <c r="F8" s="84">
        <f>F72</f>
        <v>0</v>
      </c>
    </row>
    <row r="9" spans="1:6" s="83" customFormat="1" ht="15">
      <c r="A9" s="81" t="s">
        <v>5</v>
      </c>
      <c r="B9" s="82" t="s">
        <v>10</v>
      </c>
      <c r="D9" s="84"/>
      <c r="E9" s="84"/>
      <c r="F9" s="84">
        <f>F120</f>
        <v>0</v>
      </c>
    </row>
    <row r="10" spans="1:6" s="83" customFormat="1" ht="15">
      <c r="A10" s="85" t="s">
        <v>7</v>
      </c>
      <c r="B10" s="86" t="s">
        <v>54</v>
      </c>
      <c r="C10" s="87">
        <v>0.1</v>
      </c>
      <c r="D10" s="88"/>
      <c r="E10" s="88">
        <f>SUM(F7:F9)</f>
        <v>0</v>
      </c>
      <c r="F10" s="88">
        <f>E10*C10</f>
        <v>0</v>
      </c>
    </row>
    <row r="11" spans="1:6" s="83" customFormat="1" ht="15">
      <c r="A11" s="89"/>
      <c r="B11" s="90"/>
      <c r="C11" s="91"/>
      <c r="D11" s="92"/>
      <c r="E11" s="92"/>
      <c r="F11" s="92"/>
    </row>
    <row r="12" spans="1:6" s="83" customFormat="1" ht="15">
      <c r="A12" s="89"/>
      <c r="B12" s="90" t="s">
        <v>55</v>
      </c>
      <c r="C12" s="91"/>
      <c r="D12" s="92"/>
      <c r="E12" s="92"/>
      <c r="F12" s="92">
        <f>SUM(F7:F11)</f>
        <v>0</v>
      </c>
    </row>
    <row r="13" spans="1:6" s="83" customFormat="1" ht="15">
      <c r="A13" s="89"/>
      <c r="B13" s="90"/>
      <c r="C13" s="91"/>
      <c r="D13" s="92"/>
      <c r="E13" s="92"/>
      <c r="F13" s="92"/>
    </row>
    <row r="14" spans="1:6" s="83" customFormat="1" ht="15">
      <c r="A14" s="89"/>
      <c r="B14" s="90" t="s">
        <v>56</v>
      </c>
      <c r="C14" s="91"/>
      <c r="D14" s="92"/>
      <c r="E14" s="92"/>
      <c r="F14" s="128">
        <v>0</v>
      </c>
    </row>
    <row r="15" spans="1:6" s="83" customFormat="1" ht="15">
      <c r="A15" s="89"/>
      <c r="B15" s="90"/>
      <c r="C15" s="91"/>
      <c r="D15" s="92"/>
      <c r="E15" s="92"/>
      <c r="F15" s="92"/>
    </row>
    <row r="16" spans="1:6" s="83" customFormat="1" ht="15">
      <c r="A16" s="89"/>
      <c r="B16" s="90" t="s">
        <v>215</v>
      </c>
      <c r="C16" s="91"/>
      <c r="D16" s="92"/>
      <c r="E16" s="92"/>
      <c r="F16" s="92">
        <f>SUM(F12)-F14</f>
        <v>0</v>
      </c>
    </row>
    <row r="17" spans="1:6" s="83" customFormat="1" ht="15">
      <c r="A17" s="89"/>
      <c r="B17" s="90"/>
      <c r="C17" s="91"/>
      <c r="D17" s="92"/>
      <c r="E17" s="92"/>
      <c r="F17" s="92"/>
    </row>
    <row r="18" spans="1:6" s="83" customFormat="1" ht="15">
      <c r="A18" s="81"/>
      <c r="B18" s="82" t="s">
        <v>183</v>
      </c>
      <c r="D18" s="84"/>
      <c r="E18" s="84"/>
      <c r="F18" s="84">
        <f>F16*0.095</f>
        <v>0</v>
      </c>
    </row>
    <row r="19" spans="1:6" s="83" customFormat="1" ht="15">
      <c r="A19" s="81"/>
      <c r="B19" s="82"/>
      <c r="D19" s="84"/>
      <c r="E19" s="84"/>
      <c r="F19" s="84"/>
    </row>
    <row r="20" spans="1:6" s="83" customFormat="1" ht="15">
      <c r="A20" s="81"/>
      <c r="B20" s="82" t="s">
        <v>58</v>
      </c>
      <c r="D20" s="84"/>
      <c r="E20" s="84"/>
      <c r="F20" s="84">
        <f>SUM(F16:F18)</f>
        <v>0</v>
      </c>
    </row>
    <row r="22" spans="1:2" ht="15">
      <c r="A22" s="93" t="s">
        <v>2</v>
      </c>
      <c r="B22" s="94" t="s">
        <v>3</v>
      </c>
    </row>
    <row r="24" spans="2:6" ht="15.75" customHeight="1">
      <c r="B24" s="150" t="s">
        <v>204</v>
      </c>
      <c r="C24" s="148"/>
      <c r="D24" s="148"/>
      <c r="E24" s="148"/>
      <c r="F24" s="148"/>
    </row>
    <row r="25" spans="2:6" ht="49.5" customHeight="1">
      <c r="B25" s="151" t="s">
        <v>205</v>
      </c>
      <c r="C25" s="152"/>
      <c r="D25" s="152"/>
      <c r="E25" s="152"/>
      <c r="F25" s="152"/>
    </row>
    <row r="26" spans="2:6" ht="15" customHeight="1">
      <c r="B26" s="151" t="s">
        <v>206</v>
      </c>
      <c r="C26" s="151"/>
      <c r="D26" s="151"/>
      <c r="E26" s="151"/>
      <c r="F26" s="151"/>
    </row>
    <row r="27" spans="2:6" ht="38.25" customHeight="1">
      <c r="B27" s="151" t="s">
        <v>207</v>
      </c>
      <c r="C27" s="151"/>
      <c r="D27" s="151"/>
      <c r="E27" s="151"/>
      <c r="F27" s="151"/>
    </row>
    <row r="28" spans="2:6" ht="57" customHeight="1">
      <c r="B28" s="153" t="s">
        <v>208</v>
      </c>
      <c r="C28" s="153"/>
      <c r="D28" s="153"/>
      <c r="E28" s="153"/>
      <c r="F28" s="153"/>
    </row>
    <row r="29" ht="15">
      <c r="B29" s="82"/>
    </row>
    <row r="31" spans="1:2" ht="45">
      <c r="A31" s="93">
        <v>1</v>
      </c>
      <c r="B31" s="96" t="s">
        <v>160</v>
      </c>
    </row>
    <row r="32" spans="3:6" ht="15">
      <c r="C32" s="97" t="s">
        <v>23</v>
      </c>
      <c r="D32" s="98">
        <v>1</v>
      </c>
      <c r="E32" s="129">
        <v>0</v>
      </c>
      <c r="F32" s="98">
        <f>D32*E32</f>
        <v>0</v>
      </c>
    </row>
    <row r="33" spans="1:6" ht="45">
      <c r="A33" s="93">
        <v>2</v>
      </c>
      <c r="B33" s="94" t="s">
        <v>142</v>
      </c>
      <c r="D33" s="99"/>
      <c r="E33" s="130"/>
      <c r="F33" s="99"/>
    </row>
    <row r="34" spans="3:6" ht="15">
      <c r="C34" s="74" t="s">
        <v>15</v>
      </c>
      <c r="D34" s="99">
        <v>1200</v>
      </c>
      <c r="E34" s="130"/>
      <c r="F34" s="99">
        <f>D34*E34</f>
        <v>0</v>
      </c>
    </row>
    <row r="35" spans="4:6" ht="15">
      <c r="D35" s="99"/>
      <c r="E35" s="130"/>
      <c r="F35" s="99"/>
    </row>
    <row r="36" spans="1:6" ht="45">
      <c r="A36" s="93">
        <v>3</v>
      </c>
      <c r="B36" s="94" t="s">
        <v>161</v>
      </c>
      <c r="D36" s="99"/>
      <c r="E36" s="130"/>
      <c r="F36" s="99"/>
    </row>
    <row r="37" spans="3:6" ht="15">
      <c r="C37" s="74" t="s">
        <v>15</v>
      </c>
      <c r="D37" s="99">
        <v>1200</v>
      </c>
      <c r="E37" s="130"/>
      <c r="F37" s="99">
        <f>D37*E37</f>
        <v>0</v>
      </c>
    </row>
    <row r="38" spans="4:6" ht="15">
      <c r="D38" s="99"/>
      <c r="E38" s="130"/>
      <c r="F38" s="99"/>
    </row>
    <row r="39" spans="1:6" ht="60">
      <c r="A39" s="93">
        <v>4</v>
      </c>
      <c r="B39" s="94" t="s">
        <v>162</v>
      </c>
      <c r="D39" s="99"/>
      <c r="E39" s="130"/>
      <c r="F39" s="99"/>
    </row>
    <row r="40" spans="3:6" ht="15">
      <c r="C40" s="74" t="s">
        <v>15</v>
      </c>
      <c r="D40" s="99">
        <v>1200</v>
      </c>
      <c r="E40" s="130"/>
      <c r="F40" s="99">
        <f>D40*E40</f>
        <v>0</v>
      </c>
    </row>
    <row r="41" spans="4:6" ht="15">
      <c r="D41" s="99"/>
      <c r="E41" s="130"/>
      <c r="F41" s="99"/>
    </row>
    <row r="42" spans="1:6" ht="45">
      <c r="A42" s="93">
        <v>5</v>
      </c>
      <c r="B42" s="94" t="s">
        <v>143</v>
      </c>
      <c r="D42" s="99"/>
      <c r="E42" s="130"/>
      <c r="F42" s="99"/>
    </row>
    <row r="43" spans="3:6" ht="15">
      <c r="C43" s="74" t="s">
        <v>21</v>
      </c>
      <c r="D43" s="99">
        <v>5</v>
      </c>
      <c r="E43" s="130"/>
      <c r="F43" s="99">
        <f>D43*E43</f>
        <v>0</v>
      </c>
    </row>
    <row r="44" spans="1:6" ht="15">
      <c r="A44" s="100"/>
      <c r="B44" s="101"/>
      <c r="C44" s="102"/>
      <c r="D44" s="103"/>
      <c r="E44" s="131"/>
      <c r="F44" s="103"/>
    </row>
    <row r="45" ht="15">
      <c r="E45" s="132"/>
    </row>
    <row r="46" spans="2:6" ht="15">
      <c r="B46" s="94" t="s">
        <v>45</v>
      </c>
      <c r="E46" s="132"/>
      <c r="F46" s="95">
        <f>SUM(F32:F44)</f>
        <v>0</v>
      </c>
    </row>
    <row r="47" ht="15">
      <c r="E47" s="132"/>
    </row>
    <row r="48" spans="1:5" ht="15">
      <c r="A48" s="93" t="s">
        <v>4</v>
      </c>
      <c r="B48" s="94" t="s">
        <v>8</v>
      </c>
      <c r="E48" s="132"/>
    </row>
    <row r="49" spans="2:5" ht="15">
      <c r="B49" s="104"/>
      <c r="C49" s="105"/>
      <c r="D49" s="106"/>
      <c r="E49" s="133"/>
    </row>
    <row r="50" spans="2:5" ht="30">
      <c r="B50" s="104" t="s">
        <v>24</v>
      </c>
      <c r="C50" s="105"/>
      <c r="D50" s="106"/>
      <c r="E50" s="133"/>
    </row>
    <row r="51" spans="2:5" ht="15">
      <c r="B51" s="104"/>
      <c r="E51" s="132"/>
    </row>
    <row r="52" spans="1:5" ht="60">
      <c r="A52" s="93">
        <v>1</v>
      </c>
      <c r="B52" s="104" t="s">
        <v>144</v>
      </c>
      <c r="E52" s="132"/>
    </row>
    <row r="53" spans="3:6" ht="15">
      <c r="C53" s="74" t="s">
        <v>21</v>
      </c>
      <c r="D53" s="107">
        <v>5</v>
      </c>
      <c r="E53" s="134"/>
      <c r="F53" s="109">
        <f>E53*D53</f>
        <v>0</v>
      </c>
    </row>
    <row r="54" spans="3:6" ht="15">
      <c r="C54" s="105"/>
      <c r="D54" s="110"/>
      <c r="E54" s="135"/>
      <c r="F54" s="108"/>
    </row>
    <row r="55" spans="1:6" ht="60">
      <c r="A55" s="93">
        <v>2</v>
      </c>
      <c r="B55" s="96" t="s">
        <v>157</v>
      </c>
      <c r="C55" s="105"/>
      <c r="D55" s="110"/>
      <c r="E55" s="135"/>
      <c r="F55" s="108"/>
    </row>
    <row r="56" spans="3:6" ht="15">
      <c r="C56" s="97" t="s">
        <v>15</v>
      </c>
      <c r="D56" s="110">
        <v>1200</v>
      </c>
      <c r="E56" s="136"/>
      <c r="F56" s="109">
        <f>E56*D56</f>
        <v>0</v>
      </c>
    </row>
    <row r="57" spans="2:6" ht="15">
      <c r="B57" s="104"/>
      <c r="C57" s="105"/>
      <c r="D57" s="110"/>
      <c r="E57" s="135"/>
      <c r="F57" s="108"/>
    </row>
    <row r="58" spans="1:6" ht="90">
      <c r="A58" s="93">
        <v>3</v>
      </c>
      <c r="B58" s="96" t="s">
        <v>159</v>
      </c>
      <c r="C58" s="105"/>
      <c r="D58" s="110"/>
      <c r="E58" s="135"/>
      <c r="F58" s="108"/>
    </row>
    <row r="59" spans="2:6" ht="15">
      <c r="B59" s="104"/>
      <c r="C59" s="111" t="s">
        <v>15</v>
      </c>
      <c r="D59" s="110">
        <v>1200</v>
      </c>
      <c r="E59" s="135"/>
      <c r="F59" s="109">
        <f>E59*D59</f>
        <v>0</v>
      </c>
    </row>
    <row r="60" spans="4:6" ht="15">
      <c r="D60" s="108"/>
      <c r="E60" s="134"/>
      <c r="F60" s="108"/>
    </row>
    <row r="61" spans="1:6" ht="75">
      <c r="A61" s="93">
        <v>4</v>
      </c>
      <c r="B61" s="96" t="s">
        <v>158</v>
      </c>
      <c r="C61" s="112"/>
      <c r="D61" s="113"/>
      <c r="E61" s="137"/>
      <c r="F61" s="113"/>
    </row>
    <row r="62" spans="2:6" ht="15">
      <c r="B62" s="114"/>
      <c r="C62" s="112" t="s">
        <v>15</v>
      </c>
      <c r="D62" s="113">
        <v>1200</v>
      </c>
      <c r="E62" s="137"/>
      <c r="F62" s="109">
        <f>E62*D62</f>
        <v>0</v>
      </c>
    </row>
    <row r="63" spans="2:6" ht="15">
      <c r="B63" s="114"/>
      <c r="C63" s="112"/>
      <c r="D63" s="113"/>
      <c r="E63" s="137"/>
      <c r="F63" s="113"/>
    </row>
    <row r="64" spans="2:6" ht="15">
      <c r="B64" s="114"/>
      <c r="C64" s="112"/>
      <c r="D64" s="113"/>
      <c r="E64" s="137"/>
      <c r="F64" s="113"/>
    </row>
    <row r="65" spans="1:5" ht="90">
      <c r="A65" s="93">
        <v>5</v>
      </c>
      <c r="B65" s="115" t="s">
        <v>182</v>
      </c>
      <c r="E65" s="132"/>
    </row>
    <row r="66" spans="2:6" ht="15">
      <c r="B66" s="114"/>
      <c r="C66" s="25" t="s">
        <v>15</v>
      </c>
      <c r="D66" s="26">
        <v>2963</v>
      </c>
      <c r="E66" s="27"/>
      <c r="F66" s="109">
        <f>E66*D66</f>
        <v>0</v>
      </c>
    </row>
    <row r="67" spans="2:6" ht="15">
      <c r="B67" s="114"/>
      <c r="C67" s="112"/>
      <c r="D67" s="116"/>
      <c r="E67" s="138"/>
      <c r="F67" s="116"/>
    </row>
    <row r="68" spans="1:6" ht="75">
      <c r="A68" s="93">
        <v>6</v>
      </c>
      <c r="B68" s="60" t="s">
        <v>203</v>
      </c>
      <c r="C68" s="112"/>
      <c r="D68" s="116"/>
      <c r="E68" s="138"/>
      <c r="F68" s="116"/>
    </row>
    <row r="69" spans="2:6" ht="15">
      <c r="B69" s="114"/>
      <c r="C69" s="45" t="s">
        <v>15</v>
      </c>
      <c r="D69" s="117">
        <v>500</v>
      </c>
      <c r="E69" s="139"/>
      <c r="F69" s="109">
        <f>E69*D69</f>
        <v>0</v>
      </c>
    </row>
    <row r="70" spans="1:6" ht="15">
      <c r="A70" s="100"/>
      <c r="B70" s="101"/>
      <c r="C70" s="102"/>
      <c r="D70" s="103"/>
      <c r="E70" s="131"/>
      <c r="F70" s="103"/>
    </row>
    <row r="72" spans="2:6" ht="15">
      <c r="B72" s="94" t="s">
        <v>48</v>
      </c>
      <c r="F72" s="95">
        <f>SUM(F49:F70)</f>
        <v>0</v>
      </c>
    </row>
    <row r="74" spans="1:2" ht="15">
      <c r="A74" s="93" t="s">
        <v>5</v>
      </c>
      <c r="B74" s="94" t="s">
        <v>175</v>
      </c>
    </row>
    <row r="75" spans="1:6" s="119" customFormat="1" ht="15">
      <c r="A75" s="118"/>
      <c r="B75" s="150" t="s">
        <v>166</v>
      </c>
      <c r="C75" s="148"/>
      <c r="D75" s="148"/>
      <c r="E75" s="148"/>
      <c r="F75" s="148"/>
    </row>
    <row r="76" spans="1:6" s="119" customFormat="1" ht="57" customHeight="1">
      <c r="A76" s="118" t="s">
        <v>167</v>
      </c>
      <c r="B76" s="147" t="s">
        <v>168</v>
      </c>
      <c r="C76" s="149"/>
      <c r="D76" s="149"/>
      <c r="E76" s="149"/>
      <c r="F76" s="149"/>
    </row>
    <row r="77" spans="1:6" s="119" customFormat="1" ht="31.5" customHeight="1">
      <c r="A77" s="118" t="s">
        <v>167</v>
      </c>
      <c r="B77" s="147" t="s">
        <v>169</v>
      </c>
      <c r="C77" s="148"/>
      <c r="D77" s="148"/>
      <c r="E77" s="148"/>
      <c r="F77" s="148"/>
    </row>
    <row r="78" spans="1:6" s="119" customFormat="1" ht="29.25" customHeight="1">
      <c r="A78" s="118" t="s">
        <v>167</v>
      </c>
      <c r="B78" s="147" t="s">
        <v>170</v>
      </c>
      <c r="C78" s="148"/>
      <c r="D78" s="148"/>
      <c r="E78" s="148"/>
      <c r="F78" s="148"/>
    </row>
    <row r="79" spans="1:6" s="119" customFormat="1" ht="30" customHeight="1">
      <c r="A79" s="118" t="s">
        <v>167</v>
      </c>
      <c r="B79" s="147" t="s">
        <v>171</v>
      </c>
      <c r="C79" s="148"/>
      <c r="D79" s="148"/>
      <c r="E79" s="148"/>
      <c r="F79" s="148"/>
    </row>
    <row r="80" spans="1:6" s="119" customFormat="1" ht="17.25" customHeight="1">
      <c r="A80" s="118" t="s">
        <v>167</v>
      </c>
      <c r="B80" s="147" t="s">
        <v>172</v>
      </c>
      <c r="C80" s="148"/>
      <c r="D80" s="148"/>
      <c r="E80" s="148"/>
      <c r="F80" s="148"/>
    </row>
    <row r="81" spans="1:6" s="119" customFormat="1" ht="18" customHeight="1">
      <c r="A81" s="118" t="s">
        <v>167</v>
      </c>
      <c r="B81" s="147" t="s">
        <v>173</v>
      </c>
      <c r="C81" s="148"/>
      <c r="D81" s="148"/>
      <c r="E81" s="148"/>
      <c r="F81" s="148"/>
    </row>
    <row r="82" spans="1:6" s="119" customFormat="1" ht="12.75" customHeight="1">
      <c r="A82" s="118" t="s">
        <v>167</v>
      </c>
      <c r="B82" s="147" t="s">
        <v>174</v>
      </c>
      <c r="C82" s="147"/>
      <c r="D82" s="147"/>
      <c r="E82" s="147"/>
      <c r="F82" s="147"/>
    </row>
    <row r="84" spans="1:5" ht="105">
      <c r="A84" s="93">
        <v>1</v>
      </c>
      <c r="B84" s="120" t="s">
        <v>163</v>
      </c>
      <c r="E84" s="132"/>
    </row>
    <row r="85" spans="2:5" ht="15">
      <c r="B85" s="94" t="s">
        <v>145</v>
      </c>
      <c r="E85" s="132"/>
    </row>
    <row r="86" spans="3:6" ht="15">
      <c r="C86" s="74" t="s">
        <v>15</v>
      </c>
      <c r="D86" s="99">
        <v>1200</v>
      </c>
      <c r="E86" s="130"/>
      <c r="F86" s="99">
        <f>D86*E86</f>
        <v>0</v>
      </c>
    </row>
    <row r="87" spans="4:6" ht="15">
      <c r="D87" s="99"/>
      <c r="E87" s="130"/>
      <c r="F87" s="99"/>
    </row>
    <row r="88" spans="1:6" ht="45">
      <c r="A88" s="93">
        <v>2</v>
      </c>
      <c r="B88" s="121" t="s">
        <v>164</v>
      </c>
      <c r="D88" s="99"/>
      <c r="E88" s="130"/>
      <c r="F88" s="99"/>
    </row>
    <row r="89" spans="3:6" ht="15">
      <c r="C89" s="74" t="s">
        <v>20</v>
      </c>
      <c r="D89" s="99">
        <v>95</v>
      </c>
      <c r="E89" s="130"/>
      <c r="F89" s="99">
        <f>D89*E89</f>
        <v>0</v>
      </c>
    </row>
    <row r="90" spans="4:6" ht="15">
      <c r="D90" s="99"/>
      <c r="E90" s="130"/>
      <c r="F90" s="99"/>
    </row>
    <row r="91" spans="1:6" ht="30">
      <c r="A91" s="93">
        <v>3</v>
      </c>
      <c r="B91" s="94" t="s">
        <v>146</v>
      </c>
      <c r="D91" s="99"/>
      <c r="E91" s="130"/>
      <c r="F91" s="99"/>
    </row>
    <row r="92" spans="3:6" ht="15">
      <c r="C92" s="74" t="s">
        <v>14</v>
      </c>
      <c r="D92" s="99">
        <v>11</v>
      </c>
      <c r="E92" s="130"/>
      <c r="F92" s="99">
        <f>D92*E92</f>
        <v>0</v>
      </c>
    </row>
    <row r="93" spans="4:6" ht="15">
      <c r="D93" s="99"/>
      <c r="E93" s="130"/>
      <c r="F93" s="99"/>
    </row>
    <row r="94" spans="1:6" ht="60">
      <c r="A94" s="93">
        <v>4</v>
      </c>
      <c r="B94" s="96" t="s">
        <v>165</v>
      </c>
      <c r="D94" s="99"/>
      <c r="E94" s="130"/>
      <c r="F94" s="99"/>
    </row>
    <row r="95" spans="2:6" ht="30">
      <c r="B95" s="94" t="s">
        <v>147</v>
      </c>
      <c r="C95" s="74" t="s">
        <v>20</v>
      </c>
      <c r="D95" s="99">
        <v>55</v>
      </c>
      <c r="E95" s="130"/>
      <c r="F95" s="99">
        <f>D95*E95</f>
        <v>0</v>
      </c>
    </row>
    <row r="96" spans="2:6" ht="15">
      <c r="B96" s="94" t="s">
        <v>148</v>
      </c>
      <c r="C96" s="74" t="s">
        <v>20</v>
      </c>
      <c r="D96" s="99">
        <v>70</v>
      </c>
      <c r="E96" s="130"/>
      <c r="F96" s="99">
        <f>D96*E96</f>
        <v>0</v>
      </c>
    </row>
    <row r="97" spans="2:6" ht="30">
      <c r="B97" s="94" t="s">
        <v>149</v>
      </c>
      <c r="C97" s="74" t="s">
        <v>15</v>
      </c>
      <c r="D97" s="99">
        <v>40</v>
      </c>
      <c r="E97" s="130"/>
      <c r="F97" s="99">
        <f>D97*E97</f>
        <v>0</v>
      </c>
    </row>
    <row r="98" spans="4:6" ht="15">
      <c r="D98" s="99"/>
      <c r="E98" s="130"/>
      <c r="F98" s="99"/>
    </row>
    <row r="99" spans="1:6" ht="45">
      <c r="A99" s="93">
        <v>5</v>
      </c>
      <c r="B99" s="94" t="s">
        <v>210</v>
      </c>
      <c r="D99" s="99"/>
      <c r="E99" s="130"/>
      <c r="F99" s="99"/>
    </row>
    <row r="100" spans="3:6" ht="15">
      <c r="C100" s="74" t="s">
        <v>20</v>
      </c>
      <c r="D100" s="99">
        <v>216</v>
      </c>
      <c r="E100" s="130"/>
      <c r="F100" s="99">
        <f>D100*E100</f>
        <v>0</v>
      </c>
    </row>
    <row r="101" spans="4:6" ht="15">
      <c r="D101" s="99"/>
      <c r="E101" s="130"/>
      <c r="F101" s="99"/>
    </row>
    <row r="102" spans="1:6" ht="46.5" customHeight="1">
      <c r="A102" s="93">
        <v>6</v>
      </c>
      <c r="B102" s="122" t="s">
        <v>180</v>
      </c>
      <c r="D102" s="99"/>
      <c r="E102" s="130"/>
      <c r="F102" s="99"/>
    </row>
    <row r="103" spans="3:6" ht="15">
      <c r="C103" s="123" t="s">
        <v>179</v>
      </c>
      <c r="D103" s="124">
        <v>3600</v>
      </c>
      <c r="E103" s="140"/>
      <c r="F103" s="125">
        <f>D103*E103</f>
        <v>0</v>
      </c>
    </row>
    <row r="104" spans="4:6" ht="15">
      <c r="D104" s="99"/>
      <c r="E104" s="130"/>
      <c r="F104" s="99"/>
    </row>
    <row r="105" spans="1:6" ht="75">
      <c r="A105" s="93">
        <v>7</v>
      </c>
      <c r="B105" s="96" t="s">
        <v>209</v>
      </c>
      <c r="D105" s="99"/>
      <c r="E105" s="130"/>
      <c r="F105" s="99"/>
    </row>
    <row r="106" spans="3:6" ht="15">
      <c r="C106" s="97" t="s">
        <v>20</v>
      </c>
      <c r="D106" s="98">
        <f>121+95</f>
        <v>216</v>
      </c>
      <c r="E106" s="129"/>
      <c r="F106" s="98">
        <f>D106*E106</f>
        <v>0</v>
      </c>
    </row>
    <row r="107" spans="4:6" ht="15">
      <c r="D107" s="99"/>
      <c r="E107" s="130"/>
      <c r="F107" s="99"/>
    </row>
    <row r="108" spans="1:6" ht="45">
      <c r="A108" s="93">
        <v>8</v>
      </c>
      <c r="B108" s="96" t="s">
        <v>176</v>
      </c>
      <c r="D108" s="99"/>
      <c r="E108" s="130"/>
      <c r="F108" s="99"/>
    </row>
    <row r="109" spans="3:6" ht="15">
      <c r="C109" s="97" t="s">
        <v>14</v>
      </c>
      <c r="D109" s="98">
        <v>16</v>
      </c>
      <c r="E109" s="129"/>
      <c r="F109" s="98">
        <f>D109*E109</f>
        <v>0</v>
      </c>
    </row>
    <row r="110" spans="4:6" ht="15">
      <c r="D110" s="99"/>
      <c r="E110" s="130"/>
      <c r="F110" s="99"/>
    </row>
    <row r="111" spans="1:6" ht="30">
      <c r="A111" s="93">
        <v>9</v>
      </c>
      <c r="B111" s="96" t="s">
        <v>177</v>
      </c>
      <c r="D111" s="99"/>
      <c r="E111" s="130"/>
      <c r="F111" s="99"/>
    </row>
    <row r="112" spans="3:6" ht="15">
      <c r="C112" s="97" t="s">
        <v>20</v>
      </c>
      <c r="D112" s="98">
        <v>78.4</v>
      </c>
      <c r="E112" s="129"/>
      <c r="F112" s="98">
        <f>D112*E112</f>
        <v>0</v>
      </c>
    </row>
    <row r="113" spans="4:6" ht="15">
      <c r="D113" s="99"/>
      <c r="E113" s="130"/>
      <c r="F113" s="99"/>
    </row>
    <row r="114" spans="1:6" ht="75">
      <c r="A114" s="93">
        <v>10</v>
      </c>
      <c r="B114" s="96" t="s">
        <v>178</v>
      </c>
      <c r="D114" s="74"/>
      <c r="E114" s="141"/>
      <c r="F114" s="74"/>
    </row>
    <row r="115" spans="2:6" ht="15">
      <c r="B115" s="96"/>
      <c r="C115" s="97" t="s">
        <v>20</v>
      </c>
      <c r="D115" s="98">
        <v>290</v>
      </c>
      <c r="E115" s="129"/>
      <c r="F115" s="98">
        <f>D115*E115</f>
        <v>0</v>
      </c>
    </row>
    <row r="116" spans="3:6" ht="15">
      <c r="C116" s="97"/>
      <c r="D116" s="98"/>
      <c r="E116" s="129"/>
      <c r="F116" s="98"/>
    </row>
    <row r="117" spans="1:6" ht="75">
      <c r="A117" s="93">
        <v>11</v>
      </c>
      <c r="B117" s="94" t="s">
        <v>181</v>
      </c>
      <c r="C117" s="97"/>
      <c r="D117" s="98"/>
      <c r="E117" s="129"/>
      <c r="F117" s="98"/>
    </row>
    <row r="118" spans="1:6" ht="15">
      <c r="A118" s="100"/>
      <c r="B118" s="101"/>
      <c r="C118" s="126" t="s">
        <v>14</v>
      </c>
      <c r="D118" s="127">
        <v>19</v>
      </c>
      <c r="E118" s="142"/>
      <c r="F118" s="127">
        <f>D118*E118</f>
        <v>0</v>
      </c>
    </row>
    <row r="119" ht="15">
      <c r="E119" s="132"/>
    </row>
    <row r="120" spans="2:6" ht="15">
      <c r="B120" s="94" t="s">
        <v>49</v>
      </c>
      <c r="E120" s="132"/>
      <c r="F120" s="95">
        <f>SUM(F86:F118)</f>
        <v>0</v>
      </c>
    </row>
  </sheetData>
  <sheetProtection password="CB95" sheet="1"/>
  <mergeCells count="13">
    <mergeCell ref="B76:F76"/>
    <mergeCell ref="B24:F24"/>
    <mergeCell ref="B25:F25"/>
    <mergeCell ref="B26:F26"/>
    <mergeCell ref="B27:F27"/>
    <mergeCell ref="B28:F28"/>
    <mergeCell ref="B75:F75"/>
    <mergeCell ref="B77:F77"/>
    <mergeCell ref="B78:F78"/>
    <mergeCell ref="B79:F79"/>
    <mergeCell ref="B80:F80"/>
    <mergeCell ref="B81:F81"/>
    <mergeCell ref="B82:F82"/>
  </mergeCells>
  <printOptions/>
  <pageMargins left="0.7086614173228347" right="0.7086614173228347" top="0.7480314960629921" bottom="0.7480314960629921" header="0.31496062992125984" footer="0.31496062992125984"/>
  <pageSetup orientation="portrait" paperSize="9" scale="90" r:id="rId1"/>
  <rowBreaks count="4" manualBreakCount="4">
    <brk id="20" max="255" man="1"/>
    <brk id="47" max="255" man="1"/>
    <brk id="72" max="255" man="1"/>
    <brk id="100" max="255" man="1"/>
  </rowBreaks>
</worksheet>
</file>

<file path=xl/worksheets/sheet3.xml><?xml version="1.0" encoding="utf-8"?>
<worksheet xmlns="http://schemas.openxmlformats.org/spreadsheetml/2006/main" xmlns:r="http://schemas.openxmlformats.org/officeDocument/2006/relationships">
  <dimension ref="A1:F248"/>
  <sheetViews>
    <sheetView view="pageBreakPreview" zoomScaleSheetLayoutView="100" zoomScalePageLayoutView="0" workbookViewId="0" topLeftCell="A4">
      <selection activeCell="F33" sqref="F33"/>
    </sheetView>
  </sheetViews>
  <sheetFormatPr defaultColWidth="9.140625" defaultRowHeight="15"/>
  <cols>
    <col min="1" max="1" width="5.00390625" style="4" customWidth="1"/>
    <col min="2" max="2" width="36.7109375" style="5" customWidth="1"/>
    <col min="3" max="3" width="9.28125" style="6" bestFit="1" customWidth="1"/>
    <col min="4" max="4" width="9.140625" style="7" customWidth="1"/>
    <col min="5" max="5" width="12.7109375" style="7" bestFit="1" customWidth="1"/>
    <col min="6" max="6" width="14.28125" style="7" bestFit="1" customWidth="1"/>
    <col min="7" max="16384" width="9.140625" style="6" customWidth="1"/>
  </cols>
  <sheetData>
    <row r="1" spans="1:6" s="3" customFormat="1" ht="18.75">
      <c r="A1" s="61"/>
      <c r="B1" s="8" t="s">
        <v>0</v>
      </c>
      <c r="C1" s="62"/>
      <c r="D1" s="63"/>
      <c r="E1" s="63"/>
      <c r="F1" s="63"/>
    </row>
    <row r="2" spans="1:6" s="3" customFormat="1" ht="18.75">
      <c r="A2" s="61"/>
      <c r="B2" s="8"/>
      <c r="C2" s="62"/>
      <c r="D2" s="63"/>
      <c r="E2" s="63"/>
      <c r="F2" s="63"/>
    </row>
    <row r="3" spans="1:6" s="3" customFormat="1" ht="45">
      <c r="A3" s="61"/>
      <c r="B3" s="8" t="s">
        <v>59</v>
      </c>
      <c r="C3" s="62"/>
      <c r="D3" s="63"/>
      <c r="E3" s="63"/>
      <c r="F3" s="63"/>
    </row>
    <row r="4" spans="1:6" s="3" customFormat="1" ht="18.75">
      <c r="A4" s="61"/>
      <c r="B4" s="1" t="s">
        <v>212</v>
      </c>
      <c r="C4" s="62"/>
      <c r="D4" s="63"/>
      <c r="E4" s="63"/>
      <c r="F4" s="63"/>
    </row>
    <row r="5" spans="1:6" s="3" customFormat="1" ht="18.75">
      <c r="A5" s="61"/>
      <c r="B5" s="8" t="s">
        <v>1</v>
      </c>
      <c r="C5" s="62"/>
      <c r="D5" s="63"/>
      <c r="E5" s="63"/>
      <c r="F5" s="63"/>
    </row>
    <row r="6" spans="1:6" s="3" customFormat="1" ht="18.75">
      <c r="A6" s="61"/>
      <c r="B6" s="8"/>
      <c r="C6" s="62"/>
      <c r="D6" s="63"/>
      <c r="E6" s="63"/>
      <c r="F6" s="63"/>
    </row>
    <row r="7" spans="1:6" s="3" customFormat="1" ht="18.75">
      <c r="A7" s="61" t="s">
        <v>2</v>
      </c>
      <c r="B7" s="8" t="s">
        <v>3</v>
      </c>
      <c r="C7" s="62"/>
      <c r="D7" s="63"/>
      <c r="E7" s="63"/>
      <c r="F7" s="63">
        <f>F80</f>
        <v>0</v>
      </c>
    </row>
    <row r="8" spans="1:6" s="3" customFormat="1" ht="18.75">
      <c r="A8" s="61" t="s">
        <v>4</v>
      </c>
      <c r="B8" s="8" t="s">
        <v>6</v>
      </c>
      <c r="C8" s="62"/>
      <c r="D8" s="63"/>
      <c r="E8" s="63"/>
      <c r="F8" s="63">
        <f>F88</f>
        <v>0</v>
      </c>
    </row>
    <row r="9" spans="1:6" s="3" customFormat="1" ht="18.75">
      <c r="A9" s="61" t="s">
        <v>5</v>
      </c>
      <c r="B9" s="8" t="s">
        <v>8</v>
      </c>
      <c r="C9" s="62"/>
      <c r="D9" s="63"/>
      <c r="E9" s="63"/>
      <c r="F9" s="63">
        <f>F123</f>
        <v>0</v>
      </c>
    </row>
    <row r="10" spans="1:6" s="3" customFormat="1" ht="18.75">
      <c r="A10" s="61" t="s">
        <v>7</v>
      </c>
      <c r="B10" s="8" t="s">
        <v>10</v>
      </c>
      <c r="C10" s="62"/>
      <c r="D10" s="63"/>
      <c r="E10" s="63"/>
      <c r="F10" s="63">
        <f>F164</f>
        <v>0</v>
      </c>
    </row>
    <row r="11" spans="1:6" s="3" customFormat="1" ht="18.75">
      <c r="A11" s="61" t="s">
        <v>9</v>
      </c>
      <c r="B11" s="8" t="s">
        <v>38</v>
      </c>
      <c r="C11" s="62"/>
      <c r="D11" s="63"/>
      <c r="E11" s="63"/>
      <c r="F11" s="63">
        <f>F181</f>
        <v>0</v>
      </c>
    </row>
    <row r="12" spans="1:6" s="3" customFormat="1" ht="18.75">
      <c r="A12" s="61" t="s">
        <v>17</v>
      </c>
      <c r="B12" s="8" t="s">
        <v>44</v>
      </c>
      <c r="C12" s="62"/>
      <c r="D12" s="63"/>
      <c r="E12" s="63"/>
      <c r="F12" s="63">
        <f>F195</f>
        <v>0</v>
      </c>
    </row>
    <row r="13" spans="1:6" s="3" customFormat="1" ht="18.75">
      <c r="A13" s="61" t="s">
        <v>22</v>
      </c>
      <c r="B13" s="8" t="s">
        <v>80</v>
      </c>
      <c r="C13" s="62"/>
      <c r="D13" s="63"/>
      <c r="E13" s="63"/>
      <c r="F13" s="63">
        <f>F214</f>
        <v>0</v>
      </c>
    </row>
    <row r="14" spans="1:6" s="3" customFormat="1" ht="18.75">
      <c r="A14" s="61" t="s">
        <v>28</v>
      </c>
      <c r="B14" s="8" t="s">
        <v>88</v>
      </c>
      <c r="C14" s="62"/>
      <c r="D14" s="63"/>
      <c r="E14" s="63"/>
      <c r="F14" s="63">
        <f>F228</f>
        <v>0</v>
      </c>
    </row>
    <row r="15" spans="1:6" s="3" customFormat="1" ht="18.75">
      <c r="A15" s="61" t="s">
        <v>35</v>
      </c>
      <c r="B15" s="8" t="s">
        <v>91</v>
      </c>
      <c r="C15" s="62"/>
      <c r="D15" s="63"/>
      <c r="E15" s="63"/>
      <c r="F15" s="63">
        <f>F248</f>
        <v>0</v>
      </c>
    </row>
    <row r="16" spans="1:6" s="3" customFormat="1" ht="18.75">
      <c r="A16" s="64" t="s">
        <v>52</v>
      </c>
      <c r="B16" s="65" t="s">
        <v>54</v>
      </c>
      <c r="C16" s="66">
        <v>0.1</v>
      </c>
      <c r="D16" s="67"/>
      <c r="E16" s="67">
        <f>SUM(F7:F15)</f>
        <v>0</v>
      </c>
      <c r="F16" s="67">
        <f>E16*C16</f>
        <v>0</v>
      </c>
    </row>
    <row r="17" spans="1:6" s="3" customFormat="1" ht="18.75">
      <c r="A17" s="68"/>
      <c r="B17" s="69"/>
      <c r="C17" s="70"/>
      <c r="D17" s="71"/>
      <c r="E17" s="71"/>
      <c r="F17" s="71"/>
    </row>
    <row r="18" spans="1:6" s="3" customFormat="1" ht="18.75">
      <c r="A18" s="68"/>
      <c r="B18" s="69" t="s">
        <v>55</v>
      </c>
      <c r="C18" s="70"/>
      <c r="D18" s="71"/>
      <c r="E18" s="71"/>
      <c r="F18" s="71">
        <f>SUM(F7:F17)</f>
        <v>0</v>
      </c>
    </row>
    <row r="19" spans="1:6" s="3" customFormat="1" ht="18.75">
      <c r="A19" s="68"/>
      <c r="B19" s="69"/>
      <c r="C19" s="70"/>
      <c r="D19" s="71"/>
      <c r="E19" s="71"/>
      <c r="F19" s="71"/>
    </row>
    <row r="20" spans="1:6" s="3" customFormat="1" ht="18.75">
      <c r="A20" s="68"/>
      <c r="B20" s="69" t="s">
        <v>56</v>
      </c>
      <c r="C20" s="70"/>
      <c r="D20" s="71"/>
      <c r="E20" s="71"/>
      <c r="F20" s="128">
        <v>0</v>
      </c>
    </row>
    <row r="21" spans="1:6" s="3" customFormat="1" ht="18.75">
      <c r="A21" s="68"/>
      <c r="B21" s="69"/>
      <c r="C21" s="70"/>
      <c r="D21" s="71"/>
      <c r="E21" s="71"/>
      <c r="F21" s="71"/>
    </row>
    <row r="22" spans="1:6" s="3" customFormat="1" ht="18.75">
      <c r="A22" s="68"/>
      <c r="B22" s="69" t="s">
        <v>215</v>
      </c>
      <c r="C22" s="70"/>
      <c r="D22" s="71"/>
      <c r="E22" s="71"/>
      <c r="F22" s="71">
        <f>SUM(F18)-F20</f>
        <v>0</v>
      </c>
    </row>
    <row r="23" spans="1:6" s="3" customFormat="1" ht="18.75">
      <c r="A23" s="68"/>
      <c r="B23" s="69"/>
      <c r="C23" s="70"/>
      <c r="D23" s="71"/>
      <c r="E23" s="71"/>
      <c r="F23" s="71"/>
    </row>
    <row r="24" spans="1:6" s="3" customFormat="1" ht="18.75">
      <c r="A24" s="61"/>
      <c r="B24" s="8" t="s">
        <v>184</v>
      </c>
      <c r="C24" s="62"/>
      <c r="D24" s="63"/>
      <c r="E24" s="63"/>
      <c r="F24" s="63">
        <f>F22*0.095</f>
        <v>0</v>
      </c>
    </row>
    <row r="25" spans="1:6" s="3" customFormat="1" ht="18.75">
      <c r="A25" s="61"/>
      <c r="B25" s="8"/>
      <c r="C25" s="62"/>
      <c r="D25" s="63"/>
      <c r="E25" s="63"/>
      <c r="F25" s="63"/>
    </row>
    <row r="26" spans="1:6" s="3" customFormat="1" ht="18.75">
      <c r="A26" s="61"/>
      <c r="B26" s="8" t="s">
        <v>58</v>
      </c>
      <c r="C26" s="62"/>
      <c r="D26" s="63"/>
      <c r="E26" s="63"/>
      <c r="F26" s="63">
        <f>SUM(F22:F24)</f>
        <v>0</v>
      </c>
    </row>
    <row r="28" spans="1:5" ht="15">
      <c r="A28" s="4" t="s">
        <v>2</v>
      </c>
      <c r="B28" s="5" t="s">
        <v>3</v>
      </c>
      <c r="E28" s="143"/>
    </row>
    <row r="29" ht="15">
      <c r="E29" s="143"/>
    </row>
    <row r="30" spans="2:5" ht="75">
      <c r="B30" s="8" t="s">
        <v>12</v>
      </c>
      <c r="E30" s="143"/>
    </row>
    <row r="31" ht="15">
      <c r="E31" s="143"/>
    </row>
    <row r="32" spans="1:5" ht="75">
      <c r="A32" s="4" t="s">
        <v>2</v>
      </c>
      <c r="B32" s="5" t="s">
        <v>11</v>
      </c>
      <c r="E32" s="143"/>
    </row>
    <row r="33" spans="2:6" ht="15">
      <c r="B33" s="5" t="s">
        <v>13</v>
      </c>
      <c r="C33" s="6" t="s">
        <v>14</v>
      </c>
      <c r="D33" s="7">
        <v>6</v>
      </c>
      <c r="E33" s="143">
        <v>0</v>
      </c>
      <c r="F33" s="7">
        <f>D33*E33</f>
        <v>0</v>
      </c>
    </row>
    <row r="34" ht="15">
      <c r="E34" s="143"/>
    </row>
    <row r="35" spans="1:5" ht="75">
      <c r="A35" s="4" t="s">
        <v>4</v>
      </c>
      <c r="B35" s="5" t="s">
        <v>60</v>
      </c>
      <c r="E35" s="143"/>
    </row>
    <row r="36" spans="3:6" ht="15">
      <c r="C36" s="6" t="s">
        <v>15</v>
      </c>
      <c r="D36" s="7">
        <f>8.5+3.8</f>
        <v>12.3</v>
      </c>
      <c r="E36" s="143">
        <v>0</v>
      </c>
      <c r="F36" s="7">
        <f>D36*E36</f>
        <v>0</v>
      </c>
    </row>
    <row r="37" ht="15">
      <c r="E37" s="143"/>
    </row>
    <row r="38" spans="1:5" ht="60">
      <c r="A38" s="4" t="s">
        <v>5</v>
      </c>
      <c r="B38" s="5" t="s">
        <v>62</v>
      </c>
      <c r="E38" s="143"/>
    </row>
    <row r="39" spans="3:6" ht="15">
      <c r="C39" s="6" t="s">
        <v>15</v>
      </c>
      <c r="D39" s="7">
        <f>35.6+6.2</f>
        <v>41.800000000000004</v>
      </c>
      <c r="E39" s="143"/>
      <c r="F39" s="7">
        <f>D39*E39</f>
        <v>0</v>
      </c>
    </row>
    <row r="40" ht="15">
      <c r="E40" s="143"/>
    </row>
    <row r="41" spans="1:5" ht="60">
      <c r="A41" s="4" t="s">
        <v>7</v>
      </c>
      <c r="B41" s="5" t="s">
        <v>63</v>
      </c>
      <c r="E41" s="143"/>
    </row>
    <row r="42" spans="3:6" ht="15">
      <c r="C42" s="6" t="s">
        <v>15</v>
      </c>
      <c r="D42" s="7">
        <v>12.7</v>
      </c>
      <c r="E42" s="143"/>
      <c r="F42" s="7">
        <f>D42*E42</f>
        <v>0</v>
      </c>
    </row>
    <row r="43" ht="15">
      <c r="E43" s="143"/>
    </row>
    <row r="44" spans="1:5" ht="105">
      <c r="A44" s="4" t="s">
        <v>9</v>
      </c>
      <c r="B44" s="5" t="s">
        <v>75</v>
      </c>
      <c r="E44" s="143"/>
    </row>
    <row r="45" spans="3:6" ht="15">
      <c r="C45" s="6" t="s">
        <v>15</v>
      </c>
      <c r="D45" s="7">
        <v>51</v>
      </c>
      <c r="E45" s="143"/>
      <c r="F45" s="7">
        <f>D45*E45</f>
        <v>0</v>
      </c>
    </row>
    <row r="46" ht="15">
      <c r="E46" s="143"/>
    </row>
    <row r="47" spans="1:5" ht="105">
      <c r="A47" s="4" t="s">
        <v>17</v>
      </c>
      <c r="B47" s="5" t="s">
        <v>150</v>
      </c>
      <c r="E47" s="143"/>
    </row>
    <row r="48" spans="3:6" ht="15">
      <c r="C48" s="6" t="s">
        <v>15</v>
      </c>
      <c r="D48" s="7">
        <v>51</v>
      </c>
      <c r="E48" s="143"/>
      <c r="F48" s="7">
        <f>D48*E48</f>
        <v>0</v>
      </c>
    </row>
    <row r="49" ht="15">
      <c r="E49" s="143"/>
    </row>
    <row r="50" spans="1:5" ht="45">
      <c r="A50" s="4" t="s">
        <v>22</v>
      </c>
      <c r="B50" s="5" t="s">
        <v>16</v>
      </c>
      <c r="E50" s="143"/>
    </row>
    <row r="51" spans="3:6" ht="15">
      <c r="C51" s="6" t="s">
        <v>15</v>
      </c>
      <c r="D51" s="7">
        <v>51</v>
      </c>
      <c r="E51" s="143"/>
      <c r="F51" s="7">
        <f>D51*E51</f>
        <v>0</v>
      </c>
    </row>
    <row r="52" ht="15">
      <c r="E52" s="143"/>
    </row>
    <row r="53" spans="1:5" ht="60">
      <c r="A53" s="4" t="s">
        <v>28</v>
      </c>
      <c r="B53" s="5" t="s">
        <v>18</v>
      </c>
      <c r="E53" s="143"/>
    </row>
    <row r="54" spans="3:6" ht="15">
      <c r="C54" s="6" t="s">
        <v>15</v>
      </c>
      <c r="D54" s="7">
        <v>51</v>
      </c>
      <c r="E54" s="143"/>
      <c r="F54" s="7">
        <f>D54*E54</f>
        <v>0</v>
      </c>
    </row>
    <row r="55" ht="15">
      <c r="E55" s="143"/>
    </row>
    <row r="56" spans="1:5" ht="90">
      <c r="A56" s="4" t="s">
        <v>35</v>
      </c>
      <c r="B56" s="5" t="s">
        <v>61</v>
      </c>
      <c r="E56" s="143"/>
    </row>
    <row r="57" spans="3:6" ht="15">
      <c r="C57" s="6" t="s">
        <v>21</v>
      </c>
      <c r="D57" s="7">
        <f>3.6</f>
        <v>3.6</v>
      </c>
      <c r="E57" s="143"/>
      <c r="F57" s="7">
        <f>D57*E57</f>
        <v>0</v>
      </c>
    </row>
    <row r="58" ht="15">
      <c r="E58" s="143"/>
    </row>
    <row r="59" spans="1:5" ht="60">
      <c r="A59" s="4" t="s">
        <v>52</v>
      </c>
      <c r="B59" s="5" t="s">
        <v>64</v>
      </c>
      <c r="E59" s="143"/>
    </row>
    <row r="60" spans="3:6" ht="15">
      <c r="C60" s="6" t="s">
        <v>21</v>
      </c>
      <c r="D60" s="7">
        <v>1.15</v>
      </c>
      <c r="E60" s="143"/>
      <c r="F60" s="7">
        <f>D60*E60</f>
        <v>0</v>
      </c>
    </row>
    <row r="61" ht="15">
      <c r="E61" s="143"/>
    </row>
    <row r="62" spans="1:5" ht="60">
      <c r="A62" s="4" t="s">
        <v>68</v>
      </c>
      <c r="B62" s="5" t="s">
        <v>65</v>
      </c>
      <c r="E62" s="143"/>
    </row>
    <row r="63" spans="2:6" ht="15">
      <c r="B63" s="5" t="s">
        <v>66</v>
      </c>
      <c r="C63" s="6" t="s">
        <v>14</v>
      </c>
      <c r="D63" s="7">
        <v>1</v>
      </c>
      <c r="E63" s="143"/>
      <c r="F63" s="7">
        <f>D63*E63</f>
        <v>0</v>
      </c>
    </row>
    <row r="64" ht="15">
      <c r="E64" s="143"/>
    </row>
    <row r="65" spans="1:5" ht="90">
      <c r="A65" s="4" t="s">
        <v>73</v>
      </c>
      <c r="B65" s="5" t="s">
        <v>67</v>
      </c>
      <c r="E65" s="143"/>
    </row>
    <row r="66" spans="3:6" ht="15">
      <c r="C66" s="6" t="s">
        <v>15</v>
      </c>
      <c r="D66" s="7">
        <v>4.15</v>
      </c>
      <c r="E66" s="143"/>
      <c r="F66" s="7">
        <f>D66*E66</f>
        <v>0</v>
      </c>
    </row>
    <row r="67" ht="15">
      <c r="E67" s="143"/>
    </row>
    <row r="68" spans="1:5" ht="45">
      <c r="A68" s="4" t="s">
        <v>77</v>
      </c>
      <c r="B68" s="5" t="s">
        <v>69</v>
      </c>
      <c r="E68" s="143"/>
    </row>
    <row r="69" spans="2:6" ht="15">
      <c r="B69" s="5" t="s">
        <v>70</v>
      </c>
      <c r="C69" s="6" t="s">
        <v>23</v>
      </c>
      <c r="D69" s="7">
        <v>1</v>
      </c>
      <c r="E69" s="143"/>
      <c r="F69" s="7">
        <f>D69*E69</f>
        <v>0</v>
      </c>
    </row>
    <row r="70" spans="2:6" ht="15">
      <c r="B70" s="5" t="s">
        <v>71</v>
      </c>
      <c r="C70" s="6" t="s">
        <v>23</v>
      </c>
      <c r="D70" s="7">
        <v>1</v>
      </c>
      <c r="E70" s="143"/>
      <c r="F70" s="7">
        <f>D70*E70</f>
        <v>0</v>
      </c>
    </row>
    <row r="71" spans="2:6" ht="15">
      <c r="B71" s="5" t="s">
        <v>72</v>
      </c>
      <c r="C71" s="6" t="s">
        <v>23</v>
      </c>
      <c r="D71" s="7">
        <v>1</v>
      </c>
      <c r="E71" s="143"/>
      <c r="F71" s="7">
        <f>D71*E71</f>
        <v>0</v>
      </c>
    </row>
    <row r="72" ht="15">
      <c r="E72" s="143"/>
    </row>
    <row r="73" spans="1:5" ht="30">
      <c r="A73" s="4" t="s">
        <v>111</v>
      </c>
      <c r="B73" s="5" t="s">
        <v>74</v>
      </c>
      <c r="E73" s="143"/>
    </row>
    <row r="74" spans="3:6" ht="15">
      <c r="C74" s="6" t="s">
        <v>15</v>
      </c>
      <c r="D74" s="7">
        <v>12</v>
      </c>
      <c r="E74" s="143"/>
      <c r="F74" s="7">
        <f>D74*E74</f>
        <v>0</v>
      </c>
    </row>
    <row r="75" ht="15">
      <c r="E75" s="143"/>
    </row>
    <row r="76" spans="1:5" ht="45">
      <c r="A76" s="4" t="s">
        <v>112</v>
      </c>
      <c r="B76" s="5" t="s">
        <v>78</v>
      </c>
      <c r="E76" s="143"/>
    </row>
    <row r="77" spans="3:6" ht="15">
      <c r="C77" s="6" t="s">
        <v>15</v>
      </c>
      <c r="D77" s="7">
        <v>5.5</v>
      </c>
      <c r="E77" s="143"/>
      <c r="F77" s="7">
        <f>D77*E77</f>
        <v>0</v>
      </c>
    </row>
    <row r="78" spans="1:6" ht="15">
      <c r="A78" s="9"/>
      <c r="B78" s="10"/>
      <c r="C78" s="11"/>
      <c r="D78" s="12"/>
      <c r="E78" s="144"/>
      <c r="F78" s="12"/>
    </row>
    <row r="79" ht="15">
      <c r="E79" s="143"/>
    </row>
    <row r="80" spans="2:6" ht="15">
      <c r="B80" s="5" t="s">
        <v>45</v>
      </c>
      <c r="E80" s="143"/>
      <c r="F80" s="7">
        <f>SUM(F33:F78)</f>
        <v>0</v>
      </c>
    </row>
    <row r="81" ht="15">
      <c r="E81" s="143"/>
    </row>
    <row r="82" spans="1:5" ht="15">
      <c r="A82" s="4" t="s">
        <v>4</v>
      </c>
      <c r="B82" s="5" t="s">
        <v>6</v>
      </c>
      <c r="E82" s="143"/>
    </row>
    <row r="83" ht="15">
      <c r="E83" s="143"/>
    </row>
    <row r="84" spans="1:5" ht="105">
      <c r="A84" s="4" t="s">
        <v>2</v>
      </c>
      <c r="B84" s="5" t="s">
        <v>110</v>
      </c>
      <c r="E84" s="143"/>
    </row>
    <row r="85" spans="3:6" ht="15">
      <c r="C85" s="6" t="s">
        <v>14</v>
      </c>
      <c r="D85" s="7">
        <v>4</v>
      </c>
      <c r="E85" s="143"/>
      <c r="F85" s="7">
        <f>D85*E85</f>
        <v>0</v>
      </c>
    </row>
    <row r="86" spans="1:6" ht="15">
      <c r="A86" s="9"/>
      <c r="B86" s="10"/>
      <c r="C86" s="11"/>
      <c r="D86" s="12"/>
      <c r="E86" s="144"/>
      <c r="F86" s="12"/>
    </row>
    <row r="87" ht="15">
      <c r="E87" s="143"/>
    </row>
    <row r="88" spans="2:6" ht="15">
      <c r="B88" s="5" t="s">
        <v>47</v>
      </c>
      <c r="E88" s="143"/>
      <c r="F88" s="7">
        <f>SUM(F85:F85)</f>
        <v>0</v>
      </c>
    </row>
    <row r="89" ht="15">
      <c r="E89" s="143"/>
    </row>
    <row r="90" spans="1:5" ht="15">
      <c r="A90" s="4" t="s">
        <v>5</v>
      </c>
      <c r="B90" s="5" t="s">
        <v>8</v>
      </c>
      <c r="E90" s="143"/>
    </row>
    <row r="91" ht="15">
      <c r="E91" s="143"/>
    </row>
    <row r="92" spans="1:5" ht="90">
      <c r="A92" s="4" t="s">
        <v>2</v>
      </c>
      <c r="B92" s="2" t="s">
        <v>93</v>
      </c>
      <c r="C92" s="13"/>
      <c r="D92" s="14"/>
      <c r="E92" s="145"/>
    </row>
    <row r="93" spans="2:6" ht="15">
      <c r="B93" s="2"/>
      <c r="C93" s="15" t="s">
        <v>15</v>
      </c>
      <c r="D93" s="14">
        <v>7</v>
      </c>
      <c r="E93" s="145"/>
      <c r="F93" s="7">
        <f>D93*E93</f>
        <v>0</v>
      </c>
    </row>
    <row r="94" spans="2:5" ht="15">
      <c r="B94" s="2"/>
      <c r="C94" s="15"/>
      <c r="D94" s="14"/>
      <c r="E94" s="145"/>
    </row>
    <row r="95" spans="1:5" ht="105">
      <c r="A95" s="4" t="s">
        <v>4</v>
      </c>
      <c r="B95" s="2" t="s">
        <v>151</v>
      </c>
      <c r="C95" s="15"/>
      <c r="D95" s="14"/>
      <c r="E95" s="145"/>
    </row>
    <row r="96" spans="2:6" ht="15">
      <c r="B96" s="2"/>
      <c r="C96" s="15" t="s">
        <v>15</v>
      </c>
      <c r="D96" s="14">
        <v>13</v>
      </c>
      <c r="E96" s="145"/>
      <c r="F96" s="7">
        <f>D96*E96</f>
        <v>0</v>
      </c>
    </row>
    <row r="97" spans="2:5" ht="15">
      <c r="B97" s="2"/>
      <c r="C97" s="13"/>
      <c r="D97" s="14"/>
      <c r="E97" s="145"/>
    </row>
    <row r="98" spans="2:5" ht="30">
      <c r="B98" s="2" t="s">
        <v>24</v>
      </c>
      <c r="C98" s="13"/>
      <c r="D98" s="14"/>
      <c r="E98" s="145"/>
    </row>
    <row r="99" spans="2:5" ht="15">
      <c r="B99" s="16"/>
      <c r="E99" s="143"/>
    </row>
    <row r="100" spans="1:5" ht="60">
      <c r="A100" s="4" t="s">
        <v>5</v>
      </c>
      <c r="B100" s="2" t="s">
        <v>25</v>
      </c>
      <c r="E100" s="143"/>
    </row>
    <row r="101" spans="3:6" ht="15">
      <c r="C101" s="6" t="s">
        <v>15</v>
      </c>
      <c r="D101" s="7">
        <f>36</f>
        <v>36</v>
      </c>
      <c r="E101" s="143"/>
      <c r="F101" s="7">
        <f>D101*E101</f>
        <v>0</v>
      </c>
    </row>
    <row r="102" spans="2:6" ht="15">
      <c r="B102" s="5" t="s">
        <v>83</v>
      </c>
      <c r="C102" s="6" t="s">
        <v>15</v>
      </c>
      <c r="D102" s="7">
        <v>7.2</v>
      </c>
      <c r="E102" s="143"/>
      <c r="F102" s="7">
        <f>D102*E102</f>
        <v>0</v>
      </c>
    </row>
    <row r="103" ht="15">
      <c r="E103" s="143"/>
    </row>
    <row r="104" spans="1:5" ht="45">
      <c r="A104" s="4" t="s">
        <v>7</v>
      </c>
      <c r="B104" s="2" t="s">
        <v>27</v>
      </c>
      <c r="C104" s="13"/>
      <c r="D104" s="14"/>
      <c r="E104" s="145"/>
    </row>
    <row r="105" spans="2:6" ht="15">
      <c r="B105" s="2"/>
      <c r="C105" s="15" t="s">
        <v>15</v>
      </c>
      <c r="D105" s="14">
        <f>36+7.15</f>
        <v>43.15</v>
      </c>
      <c r="E105" s="145"/>
      <c r="F105" s="7">
        <f>D105*E105</f>
        <v>0</v>
      </c>
    </row>
    <row r="106" spans="2:5" ht="15">
      <c r="B106" s="2"/>
      <c r="C106" s="13"/>
      <c r="D106" s="14"/>
      <c r="E106" s="145"/>
    </row>
    <row r="107" spans="1:5" ht="30">
      <c r="A107" s="4" t="s">
        <v>9</v>
      </c>
      <c r="B107" s="2" t="s">
        <v>26</v>
      </c>
      <c r="C107" s="13"/>
      <c r="D107" s="14"/>
      <c r="E107" s="145"/>
    </row>
    <row r="108" spans="2:6" ht="15">
      <c r="B108" s="2"/>
      <c r="C108" s="15" t="s">
        <v>15</v>
      </c>
      <c r="D108" s="14">
        <v>43.15</v>
      </c>
      <c r="E108" s="145"/>
      <c r="F108" s="7">
        <f>D108*E108</f>
        <v>0</v>
      </c>
    </row>
    <row r="109" ht="15">
      <c r="E109" s="143"/>
    </row>
    <row r="110" spans="1:5" ht="60">
      <c r="A110" s="4" t="s">
        <v>17</v>
      </c>
      <c r="B110" s="5" t="s">
        <v>79</v>
      </c>
      <c r="E110" s="143"/>
    </row>
    <row r="111" spans="3:6" ht="15">
      <c r="C111" s="6" t="s">
        <v>15</v>
      </c>
      <c r="D111" s="7">
        <v>36</v>
      </c>
      <c r="E111" s="143"/>
      <c r="F111" s="7">
        <f>D111*E111</f>
        <v>0</v>
      </c>
    </row>
    <row r="112" ht="15">
      <c r="E112" s="143"/>
    </row>
    <row r="113" spans="1:5" ht="60">
      <c r="A113" s="4" t="s">
        <v>22</v>
      </c>
      <c r="B113" s="5" t="s">
        <v>36</v>
      </c>
      <c r="E113" s="143"/>
    </row>
    <row r="114" spans="3:6" ht="15">
      <c r="C114" s="6" t="s">
        <v>15</v>
      </c>
      <c r="D114" s="7">
        <v>10</v>
      </c>
      <c r="E114" s="143"/>
      <c r="F114" s="7">
        <f>D114*E114</f>
        <v>0</v>
      </c>
    </row>
    <row r="115" ht="15">
      <c r="E115" s="143"/>
    </row>
    <row r="116" spans="1:5" ht="75">
      <c r="A116" s="4" t="s">
        <v>28</v>
      </c>
      <c r="B116" s="5" t="s">
        <v>53</v>
      </c>
      <c r="E116" s="143"/>
    </row>
    <row r="117" spans="3:6" ht="15">
      <c r="C117" s="6" t="s">
        <v>20</v>
      </c>
      <c r="D117" s="7">
        <v>12</v>
      </c>
      <c r="E117" s="143"/>
      <c r="F117" s="7">
        <f>D117*E117</f>
        <v>0</v>
      </c>
    </row>
    <row r="118" ht="15">
      <c r="E118" s="143"/>
    </row>
    <row r="119" spans="1:5" ht="30">
      <c r="A119" s="4" t="s">
        <v>35</v>
      </c>
      <c r="B119" s="5" t="s">
        <v>84</v>
      </c>
      <c r="E119" s="143"/>
    </row>
    <row r="120" spans="3:6" ht="15">
      <c r="C120" s="6" t="s">
        <v>15</v>
      </c>
      <c r="D120" s="7">
        <v>7.2</v>
      </c>
      <c r="E120" s="143"/>
      <c r="F120" s="7">
        <f>D120*E120</f>
        <v>0</v>
      </c>
    </row>
    <row r="121" spans="1:6" ht="15">
      <c r="A121" s="9"/>
      <c r="B121" s="10"/>
      <c r="C121" s="11"/>
      <c r="D121" s="12"/>
      <c r="E121" s="144"/>
      <c r="F121" s="12"/>
    </row>
    <row r="122" ht="15">
      <c r="E122" s="143"/>
    </row>
    <row r="123" spans="2:6" ht="15">
      <c r="B123" s="5" t="s">
        <v>48</v>
      </c>
      <c r="E123" s="143"/>
      <c r="F123" s="7">
        <f>SUM(F93:F121)</f>
        <v>0</v>
      </c>
    </row>
    <row r="124" ht="15">
      <c r="E124" s="143"/>
    </row>
    <row r="125" spans="1:5" ht="15">
      <c r="A125" s="4" t="s">
        <v>7</v>
      </c>
      <c r="B125" s="5" t="s">
        <v>19</v>
      </c>
      <c r="E125" s="143"/>
    </row>
    <row r="126" ht="15">
      <c r="E126" s="143"/>
    </row>
    <row r="127" ht="15">
      <c r="E127" s="143"/>
    </row>
    <row r="128" spans="1:5" ht="75">
      <c r="A128" s="4" t="s">
        <v>2</v>
      </c>
      <c r="B128" s="5" t="s">
        <v>29</v>
      </c>
      <c r="E128" s="143"/>
    </row>
    <row r="129" spans="2:5" ht="30">
      <c r="B129" s="5" t="s">
        <v>152</v>
      </c>
      <c r="E129" s="143"/>
    </row>
    <row r="130" spans="3:6" ht="15">
      <c r="C130" s="6" t="s">
        <v>15</v>
      </c>
      <c r="D130" s="7">
        <v>36</v>
      </c>
      <c r="E130" s="143"/>
      <c r="F130" s="7">
        <f>D130*E130</f>
        <v>0</v>
      </c>
    </row>
    <row r="131" ht="15">
      <c r="E131" s="143"/>
    </row>
    <row r="132" spans="1:5" ht="105">
      <c r="A132" s="4" t="s">
        <v>4</v>
      </c>
      <c r="B132" s="5" t="s">
        <v>31</v>
      </c>
      <c r="E132" s="143"/>
    </row>
    <row r="133" spans="3:6" ht="15">
      <c r="C133" s="6" t="s">
        <v>20</v>
      </c>
      <c r="D133" s="7">
        <v>12</v>
      </c>
      <c r="E133" s="143"/>
      <c r="F133" s="7">
        <f>D133*E133</f>
        <v>0</v>
      </c>
    </row>
    <row r="134" ht="15">
      <c r="E134" s="143"/>
    </row>
    <row r="135" spans="1:5" ht="75">
      <c r="A135" s="4" t="s">
        <v>5</v>
      </c>
      <c r="B135" s="5" t="s">
        <v>37</v>
      </c>
      <c r="E135" s="143"/>
    </row>
    <row r="136" spans="3:6" ht="15">
      <c r="C136" s="6" t="s">
        <v>15</v>
      </c>
      <c r="D136" s="7">
        <v>12</v>
      </c>
      <c r="E136" s="143"/>
      <c r="F136" s="7">
        <f>D136*E136</f>
        <v>0</v>
      </c>
    </row>
    <row r="137" ht="15">
      <c r="E137" s="143"/>
    </row>
    <row r="138" spans="1:5" ht="60">
      <c r="A138" s="4" t="s">
        <v>7</v>
      </c>
      <c r="B138" s="5" t="s">
        <v>34</v>
      </c>
      <c r="E138" s="143"/>
    </row>
    <row r="139" spans="3:6" ht="15">
      <c r="C139" s="6" t="s">
        <v>20</v>
      </c>
      <c r="D139" s="7">
        <v>16</v>
      </c>
      <c r="E139" s="143"/>
      <c r="F139" s="7">
        <f>D139*E139</f>
        <v>0</v>
      </c>
    </row>
    <row r="140" ht="15">
      <c r="E140" s="143"/>
    </row>
    <row r="141" ht="15">
      <c r="E141" s="143"/>
    </row>
    <row r="142" spans="1:5" ht="60">
      <c r="A142" s="4" t="s">
        <v>9</v>
      </c>
      <c r="B142" s="5" t="s">
        <v>82</v>
      </c>
      <c r="E142" s="143"/>
    </row>
    <row r="143" spans="3:6" ht="15">
      <c r="C143" s="6" t="s">
        <v>20</v>
      </c>
      <c r="D143" s="7">
        <v>12</v>
      </c>
      <c r="E143" s="143"/>
      <c r="F143" s="7">
        <f>D143*E143</f>
        <v>0</v>
      </c>
    </row>
    <row r="144" ht="15">
      <c r="E144" s="143"/>
    </row>
    <row r="145" spans="1:5" ht="75">
      <c r="A145" s="4" t="s">
        <v>17</v>
      </c>
      <c r="B145" s="5" t="s">
        <v>32</v>
      </c>
      <c r="E145" s="143"/>
    </row>
    <row r="146" spans="3:6" ht="15">
      <c r="C146" s="6" t="s">
        <v>23</v>
      </c>
      <c r="D146" s="7">
        <v>2</v>
      </c>
      <c r="E146" s="143"/>
      <c r="F146" s="7">
        <f>D146*E146</f>
        <v>0</v>
      </c>
    </row>
    <row r="147" ht="15">
      <c r="E147" s="143"/>
    </row>
    <row r="148" spans="1:5" ht="60">
      <c r="A148" s="4" t="s">
        <v>22</v>
      </c>
      <c r="B148" s="5" t="s">
        <v>33</v>
      </c>
      <c r="E148" s="143"/>
    </row>
    <row r="149" spans="3:6" ht="15">
      <c r="C149" s="6" t="s">
        <v>20</v>
      </c>
      <c r="D149" s="7">
        <v>12</v>
      </c>
      <c r="E149" s="143"/>
      <c r="F149" s="7">
        <f>D149*E149</f>
        <v>0</v>
      </c>
    </row>
    <row r="150" ht="15">
      <c r="E150" s="143"/>
    </row>
    <row r="151" spans="1:5" ht="60">
      <c r="A151" s="4" t="s">
        <v>28</v>
      </c>
      <c r="B151" s="5" t="s">
        <v>85</v>
      </c>
      <c r="E151" s="143"/>
    </row>
    <row r="152" spans="3:6" ht="15">
      <c r="C152" s="6" t="s">
        <v>15</v>
      </c>
      <c r="D152" s="7">
        <v>7.15</v>
      </c>
      <c r="E152" s="143"/>
      <c r="F152" s="7">
        <f>D152*E152</f>
        <v>0</v>
      </c>
    </row>
    <row r="153" ht="15">
      <c r="E153" s="143"/>
    </row>
    <row r="154" spans="1:5" ht="60">
      <c r="A154" s="4" t="s">
        <v>35</v>
      </c>
      <c r="B154" s="5" t="s">
        <v>86</v>
      </c>
      <c r="E154" s="143"/>
    </row>
    <row r="155" spans="3:6" ht="15">
      <c r="C155" s="6" t="s">
        <v>20</v>
      </c>
      <c r="D155" s="7">
        <v>5.15</v>
      </c>
      <c r="E155" s="143"/>
      <c r="F155" s="7">
        <f>D155*E155</f>
        <v>0</v>
      </c>
    </row>
    <row r="156" ht="15">
      <c r="E156" s="143"/>
    </row>
    <row r="157" spans="1:5" ht="30">
      <c r="A157" s="4" t="s">
        <v>52</v>
      </c>
      <c r="B157" s="5" t="s">
        <v>87</v>
      </c>
      <c r="E157" s="143"/>
    </row>
    <row r="158" spans="3:6" ht="15">
      <c r="C158" s="6" t="s">
        <v>20</v>
      </c>
      <c r="D158" s="7">
        <v>5.15</v>
      </c>
      <c r="E158" s="143"/>
      <c r="F158" s="7">
        <f>D158*E158</f>
        <v>0</v>
      </c>
    </row>
    <row r="159" ht="15">
      <c r="E159" s="143"/>
    </row>
    <row r="160" spans="1:5" ht="60">
      <c r="A160" s="4" t="s">
        <v>68</v>
      </c>
      <c r="B160" s="5" t="s">
        <v>97</v>
      </c>
      <c r="E160" s="143"/>
    </row>
    <row r="161" spans="3:6" ht="15">
      <c r="C161" s="6" t="s">
        <v>20</v>
      </c>
      <c r="D161" s="7">
        <v>5.4</v>
      </c>
      <c r="E161" s="143"/>
      <c r="F161" s="7">
        <f>D161*E161</f>
        <v>0</v>
      </c>
    </row>
    <row r="162" spans="1:6" ht="15">
      <c r="A162" s="9"/>
      <c r="B162" s="10"/>
      <c r="C162" s="11"/>
      <c r="D162" s="12"/>
      <c r="E162" s="144"/>
      <c r="F162" s="12"/>
    </row>
    <row r="163" ht="15">
      <c r="E163" s="143"/>
    </row>
    <row r="164" spans="2:6" ht="15">
      <c r="B164" s="5" t="s">
        <v>49</v>
      </c>
      <c r="E164" s="143"/>
      <c r="F164" s="7">
        <f>SUM(F130:F162)</f>
        <v>0</v>
      </c>
    </row>
    <row r="165" ht="15">
      <c r="E165" s="143"/>
    </row>
    <row r="166" spans="1:5" ht="15">
      <c r="A166" s="4" t="s">
        <v>9</v>
      </c>
      <c r="B166" s="5" t="s">
        <v>38</v>
      </c>
      <c r="E166" s="143"/>
    </row>
    <row r="167" ht="15">
      <c r="E167" s="143"/>
    </row>
    <row r="168" spans="1:5" ht="45">
      <c r="A168" s="4" t="s">
        <v>2</v>
      </c>
      <c r="B168" s="2" t="s">
        <v>39</v>
      </c>
      <c r="C168" s="13"/>
      <c r="D168" s="14"/>
      <c r="E168" s="145"/>
    </row>
    <row r="169" spans="2:5" ht="15">
      <c r="B169" s="17" t="s">
        <v>40</v>
      </c>
      <c r="C169" s="13"/>
      <c r="D169" s="14"/>
      <c r="E169" s="145"/>
    </row>
    <row r="170" spans="2:5" ht="30">
      <c r="B170" s="2" t="s">
        <v>43</v>
      </c>
      <c r="C170" s="13"/>
      <c r="D170" s="14"/>
      <c r="E170" s="145"/>
    </row>
    <row r="171" spans="2:5" ht="15">
      <c r="B171" s="17" t="s">
        <v>40</v>
      </c>
      <c r="C171" s="13"/>
      <c r="D171" s="14"/>
      <c r="E171" s="145"/>
    </row>
    <row r="172" spans="2:5" ht="15">
      <c r="B172" s="17" t="s">
        <v>41</v>
      </c>
      <c r="C172" s="13"/>
      <c r="D172" s="14"/>
      <c r="E172" s="145"/>
    </row>
    <row r="173" spans="2:5" ht="15">
      <c r="B173" s="17" t="s">
        <v>40</v>
      </c>
      <c r="C173" s="13"/>
      <c r="D173" s="14"/>
      <c r="E173" s="145"/>
    </row>
    <row r="174" spans="2:5" ht="15">
      <c r="B174" s="17" t="s">
        <v>42</v>
      </c>
      <c r="C174" s="13"/>
      <c r="D174" s="14"/>
      <c r="E174" s="145"/>
    </row>
    <row r="175" spans="2:6" ht="15">
      <c r="B175" s="2"/>
      <c r="C175" s="13" t="s">
        <v>15</v>
      </c>
      <c r="D175" s="14">
        <f>13</f>
        <v>13</v>
      </c>
      <c r="E175" s="145"/>
      <c r="F175" s="7">
        <f>D175*E175</f>
        <v>0</v>
      </c>
    </row>
    <row r="176" spans="2:5" ht="15">
      <c r="B176" s="2"/>
      <c r="C176" s="13"/>
      <c r="D176" s="14"/>
      <c r="E176" s="145"/>
    </row>
    <row r="177" spans="1:5" ht="105">
      <c r="A177" s="4" t="s">
        <v>4</v>
      </c>
      <c r="B177" s="2" t="s">
        <v>96</v>
      </c>
      <c r="C177" s="13"/>
      <c r="D177" s="14"/>
      <c r="E177" s="145"/>
    </row>
    <row r="178" spans="2:6" ht="15">
      <c r="B178" s="2"/>
      <c r="C178" s="13" t="s">
        <v>15</v>
      </c>
      <c r="D178" s="14">
        <v>7</v>
      </c>
      <c r="E178" s="145"/>
      <c r="F178" s="7">
        <f>D178*E178</f>
        <v>0</v>
      </c>
    </row>
    <row r="179" spans="1:6" ht="15">
      <c r="A179" s="9"/>
      <c r="B179" s="10"/>
      <c r="C179" s="11"/>
      <c r="D179" s="12"/>
      <c r="E179" s="144"/>
      <c r="F179" s="12"/>
    </row>
    <row r="180" ht="15">
      <c r="E180" s="143"/>
    </row>
    <row r="181" spans="2:6" ht="15">
      <c r="B181" s="5" t="s">
        <v>50</v>
      </c>
      <c r="E181" s="143"/>
      <c r="F181" s="7">
        <f>SUM(F175:F180)</f>
        <v>0</v>
      </c>
    </row>
    <row r="182" ht="15">
      <c r="E182" s="143"/>
    </row>
    <row r="183" spans="1:5" ht="15">
      <c r="A183" s="4" t="s">
        <v>17</v>
      </c>
      <c r="B183" s="5" t="s">
        <v>44</v>
      </c>
      <c r="E183" s="143"/>
    </row>
    <row r="184" ht="15">
      <c r="E184" s="143"/>
    </row>
    <row r="185" spans="1:5" ht="270">
      <c r="A185" s="4" t="s">
        <v>2</v>
      </c>
      <c r="B185" s="5" t="s">
        <v>153</v>
      </c>
      <c r="E185" s="143"/>
    </row>
    <row r="186" spans="2:5" ht="30">
      <c r="B186" s="5" t="s">
        <v>98</v>
      </c>
      <c r="E186" s="143"/>
    </row>
    <row r="187" spans="3:6" ht="15">
      <c r="C187" s="6" t="s">
        <v>14</v>
      </c>
      <c r="D187" s="7">
        <v>1</v>
      </c>
      <c r="E187" s="143"/>
      <c r="F187" s="7">
        <f>D187*E187</f>
        <v>0</v>
      </c>
    </row>
    <row r="188" ht="15">
      <c r="E188" s="143"/>
    </row>
    <row r="189" spans="1:6" ht="45">
      <c r="A189" s="4" t="s">
        <v>4</v>
      </c>
      <c r="B189" s="5" t="s">
        <v>101</v>
      </c>
      <c r="C189" s="6" t="s">
        <v>14</v>
      </c>
      <c r="D189" s="7">
        <v>1</v>
      </c>
      <c r="E189" s="143"/>
      <c r="F189" s="7">
        <f>D189*E189</f>
        <v>0</v>
      </c>
    </row>
    <row r="190" ht="15">
      <c r="E190" s="143"/>
    </row>
    <row r="191" spans="1:5" ht="75">
      <c r="A191" s="4" t="s">
        <v>5</v>
      </c>
      <c r="B191" s="5" t="s">
        <v>154</v>
      </c>
      <c r="E191" s="143"/>
    </row>
    <row r="192" spans="1:6" ht="15">
      <c r="A192" s="18"/>
      <c r="B192" s="19"/>
      <c r="C192" s="20" t="s">
        <v>23</v>
      </c>
      <c r="D192" s="21">
        <v>1</v>
      </c>
      <c r="E192" s="146"/>
      <c r="F192" s="7">
        <f>D192*E192</f>
        <v>0</v>
      </c>
    </row>
    <row r="193" spans="1:6" ht="15">
      <c r="A193" s="9"/>
      <c r="B193" s="10"/>
      <c r="C193" s="11"/>
      <c r="D193" s="12"/>
      <c r="E193" s="144"/>
      <c r="F193" s="12"/>
    </row>
    <row r="194" ht="15">
      <c r="E194" s="143"/>
    </row>
    <row r="195" spans="2:6" ht="15">
      <c r="B195" s="5" t="s">
        <v>51</v>
      </c>
      <c r="E195" s="143"/>
      <c r="F195" s="7">
        <f>SUM(F187:F193)</f>
        <v>0</v>
      </c>
    </row>
    <row r="196" ht="15">
      <c r="E196" s="143"/>
    </row>
    <row r="197" ht="15">
      <c r="E197" s="143"/>
    </row>
    <row r="198" spans="1:5" ht="15">
      <c r="A198" s="4" t="s">
        <v>22</v>
      </c>
      <c r="B198" s="5" t="s">
        <v>80</v>
      </c>
      <c r="E198" s="143"/>
    </row>
    <row r="199" ht="15">
      <c r="E199" s="143"/>
    </row>
    <row r="200" ht="15">
      <c r="E200" s="143"/>
    </row>
    <row r="201" spans="1:5" ht="75">
      <c r="A201" s="4" t="s">
        <v>2</v>
      </c>
      <c r="B201" s="5" t="s">
        <v>81</v>
      </c>
      <c r="E201" s="143"/>
    </row>
    <row r="202" spans="3:6" ht="15">
      <c r="C202" s="6" t="s">
        <v>15</v>
      </c>
      <c r="D202" s="7">
        <v>36</v>
      </c>
      <c r="E202" s="143"/>
      <c r="F202" s="7">
        <f>D202*E202</f>
        <v>0</v>
      </c>
    </row>
    <row r="203" ht="15">
      <c r="E203" s="143"/>
    </row>
    <row r="204" spans="1:5" ht="75">
      <c r="A204" s="4" t="s">
        <v>4</v>
      </c>
      <c r="B204" s="5" t="s">
        <v>99</v>
      </c>
      <c r="E204" s="143"/>
    </row>
    <row r="205" spans="3:6" ht="15">
      <c r="C205" s="6" t="s">
        <v>15</v>
      </c>
      <c r="D205" s="7">
        <v>35</v>
      </c>
      <c r="E205" s="143"/>
      <c r="F205" s="7">
        <f>D205*E205</f>
        <v>0</v>
      </c>
    </row>
    <row r="206" ht="15">
      <c r="E206" s="143"/>
    </row>
    <row r="207" spans="1:5" ht="75">
      <c r="A207" s="4" t="s">
        <v>5</v>
      </c>
      <c r="B207" s="5" t="s">
        <v>102</v>
      </c>
      <c r="E207" s="143"/>
    </row>
    <row r="208" spans="3:6" ht="15">
      <c r="C208" s="6" t="s">
        <v>15</v>
      </c>
      <c r="D208" s="7">
        <v>15</v>
      </c>
      <c r="E208" s="143"/>
      <c r="F208" s="7">
        <f>D208*E208</f>
        <v>0</v>
      </c>
    </row>
    <row r="209" ht="15">
      <c r="E209" s="143"/>
    </row>
    <row r="210" spans="1:5" ht="30">
      <c r="A210" s="4" t="s">
        <v>7</v>
      </c>
      <c r="B210" s="5" t="s">
        <v>103</v>
      </c>
      <c r="E210" s="143"/>
    </row>
    <row r="211" spans="3:6" ht="15">
      <c r="C211" s="6" t="s">
        <v>23</v>
      </c>
      <c r="D211" s="7">
        <v>1</v>
      </c>
      <c r="E211" s="143"/>
      <c r="F211" s="7">
        <f>D211*E211</f>
        <v>0</v>
      </c>
    </row>
    <row r="212" spans="1:6" ht="15">
      <c r="A212" s="9"/>
      <c r="B212" s="10"/>
      <c r="C212" s="11"/>
      <c r="D212" s="12"/>
      <c r="E212" s="144"/>
      <c r="F212" s="12"/>
    </row>
    <row r="213" spans="1:6" ht="15">
      <c r="A213" s="18"/>
      <c r="B213" s="19"/>
      <c r="C213" s="20"/>
      <c r="D213" s="21"/>
      <c r="E213" s="146"/>
      <c r="F213" s="21"/>
    </row>
    <row r="214" spans="1:6" ht="15">
      <c r="A214" s="18"/>
      <c r="B214" s="19" t="s">
        <v>106</v>
      </c>
      <c r="C214" s="20"/>
      <c r="D214" s="21"/>
      <c r="E214" s="146"/>
      <c r="F214" s="21">
        <f>SUM(F202:F212)</f>
        <v>0</v>
      </c>
    </row>
    <row r="215" ht="15">
      <c r="E215" s="143"/>
    </row>
    <row r="216" spans="1:5" ht="15">
      <c r="A216" s="4" t="s">
        <v>28</v>
      </c>
      <c r="B216" s="5" t="s">
        <v>88</v>
      </c>
      <c r="E216" s="143"/>
    </row>
    <row r="217" ht="15">
      <c r="E217" s="143"/>
    </row>
    <row r="218" spans="1:5" ht="120">
      <c r="A218" s="4" t="s">
        <v>2</v>
      </c>
      <c r="B218" s="5" t="s">
        <v>89</v>
      </c>
      <c r="E218" s="143"/>
    </row>
    <row r="219" spans="3:6" ht="15">
      <c r="C219" s="6" t="s">
        <v>15</v>
      </c>
      <c r="D219" s="7">
        <v>14.5</v>
      </c>
      <c r="E219" s="143"/>
      <c r="F219" s="7">
        <f>D219*E219</f>
        <v>0</v>
      </c>
    </row>
    <row r="220" ht="15">
      <c r="E220" s="143"/>
    </row>
    <row r="221" spans="1:5" ht="15">
      <c r="A221" s="4" t="s">
        <v>4</v>
      </c>
      <c r="B221" s="5" t="s">
        <v>90</v>
      </c>
      <c r="E221" s="143"/>
    </row>
    <row r="222" spans="3:6" ht="15">
      <c r="C222" s="6" t="s">
        <v>20</v>
      </c>
      <c r="D222" s="7">
        <v>5.5</v>
      </c>
      <c r="E222" s="143"/>
      <c r="F222" s="7">
        <f>D222*E222</f>
        <v>0</v>
      </c>
    </row>
    <row r="223" ht="15">
      <c r="E223" s="143"/>
    </row>
    <row r="224" spans="1:5" ht="45">
      <c r="A224" s="4" t="s">
        <v>5</v>
      </c>
      <c r="B224" s="5" t="s">
        <v>107</v>
      </c>
      <c r="E224" s="143"/>
    </row>
    <row r="225" spans="3:6" ht="15">
      <c r="C225" s="6" t="s">
        <v>15</v>
      </c>
      <c r="D225" s="7">
        <v>140</v>
      </c>
      <c r="E225" s="143"/>
      <c r="F225" s="7">
        <f>D225*E225</f>
        <v>0</v>
      </c>
    </row>
    <row r="226" spans="1:6" ht="15">
      <c r="A226" s="9"/>
      <c r="B226" s="10"/>
      <c r="C226" s="11"/>
      <c r="D226" s="12"/>
      <c r="E226" s="144"/>
      <c r="F226" s="12"/>
    </row>
    <row r="227" ht="15">
      <c r="E227" s="143"/>
    </row>
    <row r="228" spans="2:6" ht="15">
      <c r="B228" s="5" t="s">
        <v>108</v>
      </c>
      <c r="E228" s="143"/>
      <c r="F228" s="7">
        <f>SUM(F219:F226)</f>
        <v>0</v>
      </c>
    </row>
    <row r="229" ht="15">
      <c r="E229" s="143"/>
    </row>
    <row r="230" spans="1:5" ht="15">
      <c r="A230" s="4" t="s">
        <v>35</v>
      </c>
      <c r="B230" s="5" t="s">
        <v>91</v>
      </c>
      <c r="E230" s="143"/>
    </row>
    <row r="231" ht="15">
      <c r="E231" s="143"/>
    </row>
    <row r="232" spans="1:5" ht="90">
      <c r="A232" s="4" t="s">
        <v>2</v>
      </c>
      <c r="B232" s="5" t="s">
        <v>92</v>
      </c>
      <c r="E232" s="143"/>
    </row>
    <row r="233" spans="3:6" ht="15">
      <c r="C233" s="6" t="s">
        <v>15</v>
      </c>
      <c r="D233" s="7">
        <f>10.4+1.6</f>
        <v>12</v>
      </c>
      <c r="E233" s="143"/>
      <c r="F233" s="7">
        <f>D233*E233</f>
        <v>0</v>
      </c>
    </row>
    <row r="234" ht="15">
      <c r="E234" s="143"/>
    </row>
    <row r="235" spans="1:5" ht="135">
      <c r="A235" s="4" t="s">
        <v>4</v>
      </c>
      <c r="B235" s="5" t="s">
        <v>105</v>
      </c>
      <c r="E235" s="143"/>
    </row>
    <row r="236" spans="3:6" ht="15">
      <c r="C236" s="6" t="s">
        <v>15</v>
      </c>
      <c r="D236" s="7">
        <f>2.9+12.4</f>
        <v>15.3</v>
      </c>
      <c r="E236" s="143"/>
      <c r="F236" s="7">
        <f>D236*E236</f>
        <v>0</v>
      </c>
    </row>
    <row r="237" ht="15">
      <c r="E237" s="143"/>
    </row>
    <row r="238" spans="1:5" ht="45">
      <c r="A238" s="4" t="s">
        <v>5</v>
      </c>
      <c r="B238" s="5" t="s">
        <v>94</v>
      </c>
      <c r="E238" s="143"/>
    </row>
    <row r="239" spans="2:6" ht="15">
      <c r="B239" s="5" t="s">
        <v>95</v>
      </c>
      <c r="C239" s="6" t="s">
        <v>46</v>
      </c>
      <c r="D239" s="7">
        <v>940</v>
      </c>
      <c r="E239" s="143"/>
      <c r="F239" s="7">
        <f>D239*E239</f>
        <v>0</v>
      </c>
    </row>
    <row r="240" ht="15">
      <c r="E240" s="143"/>
    </row>
    <row r="241" spans="1:5" ht="105">
      <c r="A241" s="4" t="s">
        <v>7</v>
      </c>
      <c r="B241" s="5" t="s">
        <v>155</v>
      </c>
      <c r="E241" s="143"/>
    </row>
    <row r="242" spans="3:6" ht="15">
      <c r="C242" s="6" t="s">
        <v>15</v>
      </c>
      <c r="D242" s="7">
        <f>47.5+4.8</f>
        <v>52.3</v>
      </c>
      <c r="E242" s="143"/>
      <c r="F242" s="7">
        <f>D242*E242</f>
        <v>0</v>
      </c>
    </row>
    <row r="243" ht="15">
      <c r="E243" s="143"/>
    </row>
    <row r="244" spans="1:5" ht="150">
      <c r="A244" s="4" t="s">
        <v>9</v>
      </c>
      <c r="B244" s="5" t="s">
        <v>104</v>
      </c>
      <c r="E244" s="143"/>
    </row>
    <row r="245" spans="3:6" ht="15">
      <c r="C245" s="6" t="s">
        <v>23</v>
      </c>
      <c r="D245" s="7">
        <v>1</v>
      </c>
      <c r="E245" s="143"/>
      <c r="F245" s="7">
        <f>D245*E245</f>
        <v>0</v>
      </c>
    </row>
    <row r="246" spans="1:6" ht="15">
      <c r="A246" s="9"/>
      <c r="B246" s="10"/>
      <c r="C246" s="11"/>
      <c r="D246" s="12"/>
      <c r="E246" s="144"/>
      <c r="F246" s="12"/>
    </row>
    <row r="247" ht="15">
      <c r="E247" s="143"/>
    </row>
    <row r="248" spans="2:6" ht="15">
      <c r="B248" s="5" t="s">
        <v>109</v>
      </c>
      <c r="E248" s="143"/>
      <c r="F248" s="7">
        <f>SUM(F233:F246)</f>
        <v>0</v>
      </c>
    </row>
  </sheetData>
  <sheetProtection password="CB95" sheet="1"/>
  <printOptions/>
  <pageMargins left="0.7086614173228347" right="0.7086614173228347" top="0.7480314960629921" bottom="0.7480314960629921" header="0.31496062992125984" footer="0.31496062992125984"/>
  <pageSetup orientation="portrait" paperSize="9" scale="70" r:id="rId1"/>
  <rowBreaks count="8" manualBreakCount="8">
    <brk id="27" max="255" man="1"/>
    <brk id="48" max="255" man="1"/>
    <brk id="80" max="255" man="1"/>
    <brk id="108" max="255" man="1"/>
    <brk id="124" max="255" man="1"/>
    <brk id="149" max="255" man="1"/>
    <brk id="182" max="255" man="1"/>
    <brk id="215" max="255" man="1"/>
  </rowBreaks>
</worksheet>
</file>

<file path=xl/worksheets/sheet4.xml><?xml version="1.0" encoding="utf-8"?>
<worksheet xmlns="http://schemas.openxmlformats.org/spreadsheetml/2006/main" xmlns:r="http://schemas.openxmlformats.org/officeDocument/2006/relationships">
  <dimension ref="A1:F163"/>
  <sheetViews>
    <sheetView view="pageBreakPreview" zoomScaleSheetLayoutView="100" zoomScalePageLayoutView="0" workbookViewId="0" topLeftCell="A12">
      <selection activeCell="F20" sqref="F20"/>
    </sheetView>
  </sheetViews>
  <sheetFormatPr defaultColWidth="9.140625" defaultRowHeight="15"/>
  <cols>
    <col min="1" max="1" width="5.00390625" style="4" customWidth="1"/>
    <col min="2" max="2" width="36.7109375" style="5" customWidth="1"/>
    <col min="3" max="3" width="9.28125" style="6" bestFit="1" customWidth="1"/>
    <col min="4" max="4" width="9.140625" style="7" customWidth="1"/>
    <col min="5" max="5" width="12.7109375" style="7" bestFit="1" customWidth="1"/>
    <col min="6" max="6" width="14.28125" style="7" bestFit="1" customWidth="1"/>
    <col min="7" max="16384" width="9.140625" style="6" customWidth="1"/>
  </cols>
  <sheetData>
    <row r="1" spans="1:6" s="3" customFormat="1" ht="18.75">
      <c r="A1" s="61"/>
      <c r="B1" s="8" t="s">
        <v>0</v>
      </c>
      <c r="C1" s="62"/>
      <c r="D1" s="63"/>
      <c r="E1" s="63"/>
      <c r="F1" s="63"/>
    </row>
    <row r="2" spans="1:6" s="3" customFormat="1" ht="18.75">
      <c r="A2" s="61"/>
      <c r="B2" s="8"/>
      <c r="C2" s="62"/>
      <c r="D2" s="63"/>
      <c r="E2" s="63"/>
      <c r="F2" s="63"/>
    </row>
    <row r="3" spans="1:6" s="3" customFormat="1" ht="30">
      <c r="A3" s="61"/>
      <c r="B3" s="8" t="s">
        <v>113</v>
      </c>
      <c r="C3" s="62"/>
      <c r="D3" s="63"/>
      <c r="E3" s="63"/>
      <c r="F3" s="63"/>
    </row>
    <row r="4" spans="1:6" s="3" customFormat="1" ht="18.75">
      <c r="A4" s="61"/>
      <c r="B4" s="1" t="s">
        <v>213</v>
      </c>
      <c r="C4" s="62"/>
      <c r="D4" s="63"/>
      <c r="E4" s="63"/>
      <c r="F4" s="63"/>
    </row>
    <row r="5" spans="1:6" s="3" customFormat="1" ht="18.75">
      <c r="A5" s="61"/>
      <c r="B5" s="8" t="s">
        <v>1</v>
      </c>
      <c r="C5" s="62"/>
      <c r="D5" s="63"/>
      <c r="E5" s="63"/>
      <c r="F5" s="63"/>
    </row>
    <row r="6" spans="1:6" s="3" customFormat="1" ht="18.75">
      <c r="A6" s="61"/>
      <c r="B6" s="8"/>
      <c r="C6" s="62"/>
      <c r="D6" s="63"/>
      <c r="E6" s="63"/>
      <c r="F6" s="63"/>
    </row>
    <row r="7" spans="1:6" s="3" customFormat="1" ht="18.75">
      <c r="A7" s="61" t="s">
        <v>2</v>
      </c>
      <c r="B7" s="8" t="s">
        <v>3</v>
      </c>
      <c r="C7" s="62"/>
      <c r="D7" s="63"/>
      <c r="E7" s="63"/>
      <c r="F7" s="63">
        <f>F50</f>
        <v>0</v>
      </c>
    </row>
    <row r="8" spans="1:6" s="3" customFormat="1" ht="18.75">
      <c r="A8" s="61" t="s">
        <v>4</v>
      </c>
      <c r="B8" s="8" t="s">
        <v>6</v>
      </c>
      <c r="C8" s="62"/>
      <c r="D8" s="63"/>
      <c r="E8" s="63"/>
      <c r="F8" s="63">
        <f>F61</f>
        <v>0</v>
      </c>
    </row>
    <row r="9" spans="1:6" s="3" customFormat="1" ht="18.75">
      <c r="A9" s="61" t="s">
        <v>5</v>
      </c>
      <c r="B9" s="8" t="s">
        <v>8</v>
      </c>
      <c r="C9" s="62"/>
      <c r="D9" s="63"/>
      <c r="E9" s="63"/>
      <c r="F9" s="63">
        <f>F87</f>
        <v>0</v>
      </c>
    </row>
    <row r="10" spans="1:6" s="3" customFormat="1" ht="18.75">
      <c r="A10" s="61" t="s">
        <v>7</v>
      </c>
      <c r="B10" s="8" t="s">
        <v>10</v>
      </c>
      <c r="C10" s="62"/>
      <c r="D10" s="63"/>
      <c r="E10" s="63"/>
      <c r="F10" s="63">
        <f>F116</f>
        <v>0</v>
      </c>
    </row>
    <row r="11" spans="1:6" s="3" customFormat="1" ht="18.75">
      <c r="A11" s="61" t="s">
        <v>9</v>
      </c>
      <c r="B11" s="8" t="s">
        <v>38</v>
      </c>
      <c r="C11" s="62"/>
      <c r="D11" s="63"/>
      <c r="E11" s="63"/>
      <c r="F11" s="63">
        <f>F136</f>
        <v>0</v>
      </c>
    </row>
    <row r="12" spans="1:6" s="3" customFormat="1" ht="18.75">
      <c r="A12" s="61" t="s">
        <v>17</v>
      </c>
      <c r="B12" s="8" t="s">
        <v>44</v>
      </c>
      <c r="C12" s="62"/>
      <c r="D12" s="63"/>
      <c r="E12" s="63"/>
      <c r="F12" s="63">
        <f>F145</f>
        <v>0</v>
      </c>
    </row>
    <row r="13" spans="1:6" s="3" customFormat="1" ht="18.75">
      <c r="A13" s="61" t="s">
        <v>22</v>
      </c>
      <c r="B13" s="8" t="s">
        <v>80</v>
      </c>
      <c r="C13" s="62"/>
      <c r="D13" s="63"/>
      <c r="E13" s="63"/>
      <c r="F13" s="63">
        <f>F155</f>
        <v>0</v>
      </c>
    </row>
    <row r="14" spans="1:6" s="3" customFormat="1" ht="18.75">
      <c r="A14" s="61" t="s">
        <v>28</v>
      </c>
      <c r="B14" s="8" t="s">
        <v>88</v>
      </c>
      <c r="C14" s="62"/>
      <c r="D14" s="63"/>
      <c r="E14" s="63"/>
      <c r="F14" s="63">
        <f>F163</f>
        <v>0</v>
      </c>
    </row>
    <row r="15" spans="1:6" s="3" customFormat="1" ht="18.75">
      <c r="A15" s="64" t="s">
        <v>35</v>
      </c>
      <c r="B15" s="65" t="s">
        <v>54</v>
      </c>
      <c r="C15" s="66">
        <v>0.1</v>
      </c>
      <c r="D15" s="67"/>
      <c r="E15" s="67">
        <f>SUM(F7:F14)</f>
        <v>0</v>
      </c>
      <c r="F15" s="67">
        <f>E15*C15</f>
        <v>0</v>
      </c>
    </row>
    <row r="16" spans="1:6" s="3" customFormat="1" ht="18.75">
      <c r="A16" s="68"/>
      <c r="B16" s="69"/>
      <c r="C16" s="70"/>
      <c r="D16" s="71"/>
      <c r="E16" s="71"/>
      <c r="F16" s="71"/>
    </row>
    <row r="17" spans="1:6" s="3" customFormat="1" ht="18.75">
      <c r="A17" s="68"/>
      <c r="B17" s="69" t="s">
        <v>55</v>
      </c>
      <c r="C17" s="70"/>
      <c r="D17" s="71"/>
      <c r="E17" s="71"/>
      <c r="F17" s="71">
        <f>SUM(F7:F16)</f>
        <v>0</v>
      </c>
    </row>
    <row r="18" spans="1:6" s="3" customFormat="1" ht="18.75">
      <c r="A18" s="68"/>
      <c r="B18" s="69"/>
      <c r="C18" s="70"/>
      <c r="D18" s="71"/>
      <c r="E18" s="71"/>
      <c r="F18" s="71"/>
    </row>
    <row r="19" spans="1:6" s="3" customFormat="1" ht="18.75">
      <c r="A19" s="68"/>
      <c r="B19" s="69" t="s">
        <v>56</v>
      </c>
      <c r="C19" s="70"/>
      <c r="D19" s="71"/>
      <c r="E19" s="71"/>
      <c r="F19" s="128">
        <v>0</v>
      </c>
    </row>
    <row r="20" spans="1:6" s="3" customFormat="1" ht="18.75">
      <c r="A20" s="68"/>
      <c r="B20" s="69"/>
      <c r="C20" s="70"/>
      <c r="D20" s="71"/>
      <c r="E20" s="71"/>
      <c r="F20" s="71"/>
    </row>
    <row r="21" spans="1:6" s="3" customFormat="1" ht="18.75">
      <c r="A21" s="68"/>
      <c r="B21" s="69" t="s">
        <v>57</v>
      </c>
      <c r="C21" s="70"/>
      <c r="D21" s="71"/>
      <c r="E21" s="71"/>
      <c r="F21" s="71">
        <f>SUM(F17)-F19</f>
        <v>0</v>
      </c>
    </row>
    <row r="22" spans="1:6" s="3" customFormat="1" ht="18.75">
      <c r="A22" s="68"/>
      <c r="B22" s="69"/>
      <c r="C22" s="70"/>
      <c r="D22" s="71"/>
      <c r="E22" s="71"/>
      <c r="F22" s="71"/>
    </row>
    <row r="23" spans="1:6" s="3" customFormat="1" ht="18.75">
      <c r="A23" s="61"/>
      <c r="B23" s="8" t="s">
        <v>184</v>
      </c>
      <c r="C23" s="62"/>
      <c r="D23" s="63"/>
      <c r="E23" s="63"/>
      <c r="F23" s="63">
        <f>F21*0.095</f>
        <v>0</v>
      </c>
    </row>
    <row r="24" spans="1:6" s="3" customFormat="1" ht="18.75">
      <c r="A24" s="61"/>
      <c r="B24" s="8"/>
      <c r="C24" s="62"/>
      <c r="D24" s="63"/>
      <c r="E24" s="63"/>
      <c r="F24" s="63"/>
    </row>
    <row r="25" spans="1:6" s="3" customFormat="1" ht="18.75">
      <c r="A25" s="61"/>
      <c r="B25" s="8" t="s">
        <v>58</v>
      </c>
      <c r="C25" s="62"/>
      <c r="D25" s="63"/>
      <c r="E25" s="63"/>
      <c r="F25" s="63">
        <f>SUM(F21:F23)</f>
        <v>0</v>
      </c>
    </row>
    <row r="27" spans="1:2" ht="15">
      <c r="A27" s="4" t="s">
        <v>2</v>
      </c>
      <c r="B27" s="5" t="s">
        <v>3</v>
      </c>
    </row>
    <row r="28" ht="15">
      <c r="E28" s="143"/>
    </row>
    <row r="29" spans="2:5" ht="75">
      <c r="B29" s="8" t="s">
        <v>12</v>
      </c>
      <c r="E29" s="143"/>
    </row>
    <row r="30" ht="15">
      <c r="E30" s="143"/>
    </row>
    <row r="31" spans="1:5" ht="75">
      <c r="A31" s="4" t="s">
        <v>2</v>
      </c>
      <c r="B31" s="5" t="s">
        <v>11</v>
      </c>
      <c r="E31" s="143"/>
    </row>
    <row r="32" spans="2:6" ht="45">
      <c r="B32" s="5" t="s">
        <v>114</v>
      </c>
      <c r="C32" s="6" t="s">
        <v>14</v>
      </c>
      <c r="D32" s="7">
        <v>6</v>
      </c>
      <c r="E32" s="143">
        <v>0</v>
      </c>
      <c r="F32" s="7">
        <f>D32*E32</f>
        <v>0</v>
      </c>
    </row>
    <row r="33" ht="15">
      <c r="E33" s="143"/>
    </row>
    <row r="34" spans="1:5" ht="105">
      <c r="A34" s="4" t="s">
        <v>9</v>
      </c>
      <c r="B34" s="5" t="s">
        <v>75</v>
      </c>
      <c r="E34" s="143"/>
    </row>
    <row r="35" spans="3:6" ht="15">
      <c r="C35" s="6" t="s">
        <v>15</v>
      </c>
      <c r="D35" s="7">
        <v>28</v>
      </c>
      <c r="E35" s="143"/>
      <c r="F35" s="7">
        <f>D35*E35</f>
        <v>0</v>
      </c>
    </row>
    <row r="36" ht="15">
      <c r="E36" s="143"/>
    </row>
    <row r="37" spans="1:5" ht="105">
      <c r="A37" s="4" t="s">
        <v>17</v>
      </c>
      <c r="B37" s="5" t="s">
        <v>150</v>
      </c>
      <c r="E37" s="143"/>
    </row>
    <row r="38" spans="3:6" ht="15">
      <c r="C38" s="6" t="s">
        <v>15</v>
      </c>
      <c r="D38" s="7">
        <v>28</v>
      </c>
      <c r="E38" s="143"/>
      <c r="F38" s="7">
        <f>D38*E38</f>
        <v>0</v>
      </c>
    </row>
    <row r="39" ht="15">
      <c r="E39" s="143"/>
    </row>
    <row r="40" spans="1:5" ht="45">
      <c r="A40" s="4" t="s">
        <v>22</v>
      </c>
      <c r="B40" s="5" t="s">
        <v>16</v>
      </c>
      <c r="E40" s="143"/>
    </row>
    <row r="41" spans="3:6" ht="15">
      <c r="C41" s="6" t="s">
        <v>15</v>
      </c>
      <c r="D41" s="7">
        <v>28</v>
      </c>
      <c r="E41" s="143"/>
      <c r="F41" s="7">
        <f>D41*E41</f>
        <v>0</v>
      </c>
    </row>
    <row r="42" ht="15">
      <c r="E42" s="143"/>
    </row>
    <row r="43" spans="1:5" ht="60">
      <c r="A43" s="4" t="s">
        <v>28</v>
      </c>
      <c r="B43" s="5" t="s">
        <v>18</v>
      </c>
      <c r="E43" s="143"/>
    </row>
    <row r="44" spans="3:6" ht="15">
      <c r="C44" s="6" t="s">
        <v>15</v>
      </c>
      <c r="D44" s="7">
        <v>28</v>
      </c>
      <c r="E44" s="143"/>
      <c r="F44" s="7">
        <f>D44*E44</f>
        <v>0</v>
      </c>
    </row>
    <row r="45" ht="15">
      <c r="E45" s="143"/>
    </row>
    <row r="46" spans="1:5" ht="60">
      <c r="A46" s="4" t="s">
        <v>52</v>
      </c>
      <c r="B46" s="5" t="s">
        <v>115</v>
      </c>
      <c r="E46" s="143"/>
    </row>
    <row r="47" spans="3:6" ht="15">
      <c r="C47" s="6" t="s">
        <v>21</v>
      </c>
      <c r="D47" s="7">
        <v>0.5</v>
      </c>
      <c r="E47" s="143"/>
      <c r="F47" s="7">
        <f>D47*E47</f>
        <v>0</v>
      </c>
    </row>
    <row r="48" spans="1:6" ht="15">
      <c r="A48" s="9"/>
      <c r="B48" s="10"/>
      <c r="C48" s="11"/>
      <c r="D48" s="12"/>
      <c r="E48" s="144"/>
      <c r="F48" s="12"/>
    </row>
    <row r="49" ht="15">
      <c r="E49" s="143"/>
    </row>
    <row r="50" spans="2:6" ht="15">
      <c r="B50" s="5" t="s">
        <v>45</v>
      </c>
      <c r="E50" s="143"/>
      <c r="F50" s="7">
        <f>SUM(F32:F48)</f>
        <v>0</v>
      </c>
    </row>
    <row r="51" ht="15">
      <c r="E51" s="143"/>
    </row>
    <row r="52" spans="1:5" ht="15">
      <c r="A52" s="4" t="s">
        <v>4</v>
      </c>
      <c r="B52" s="5" t="s">
        <v>6</v>
      </c>
      <c r="E52" s="143"/>
    </row>
    <row r="53" ht="15">
      <c r="E53" s="143"/>
    </row>
    <row r="54" spans="1:5" ht="60">
      <c r="A54" s="4" t="s">
        <v>2</v>
      </c>
      <c r="B54" s="5" t="s">
        <v>116</v>
      </c>
      <c r="E54" s="143"/>
    </row>
    <row r="55" spans="3:6" ht="15">
      <c r="C55" s="6" t="s">
        <v>21</v>
      </c>
      <c r="D55" s="7">
        <v>1.4</v>
      </c>
      <c r="E55" s="143"/>
      <c r="F55" s="7">
        <f>D55*E55</f>
        <v>0</v>
      </c>
    </row>
    <row r="56" ht="15">
      <c r="E56" s="143"/>
    </row>
    <row r="57" spans="1:5" ht="60">
      <c r="A57" s="4" t="s">
        <v>4</v>
      </c>
      <c r="B57" s="5" t="s">
        <v>117</v>
      </c>
      <c r="E57" s="143"/>
    </row>
    <row r="58" spans="3:6" ht="15">
      <c r="C58" s="6" t="s">
        <v>15</v>
      </c>
      <c r="D58" s="7">
        <v>15</v>
      </c>
      <c r="E58" s="143"/>
      <c r="F58" s="7">
        <f>D58*E58</f>
        <v>0</v>
      </c>
    </row>
    <row r="59" spans="1:6" ht="15">
      <c r="A59" s="9"/>
      <c r="B59" s="10"/>
      <c r="C59" s="11"/>
      <c r="D59" s="12"/>
      <c r="E59" s="144"/>
      <c r="F59" s="12"/>
    </row>
    <row r="60" ht="15">
      <c r="E60" s="143"/>
    </row>
    <row r="61" spans="2:6" ht="15">
      <c r="B61" s="5" t="s">
        <v>47</v>
      </c>
      <c r="E61" s="143"/>
      <c r="F61" s="7">
        <f>SUM(F55:F55)</f>
        <v>0</v>
      </c>
    </row>
    <row r="62" ht="15">
      <c r="E62" s="143"/>
    </row>
    <row r="63" spans="1:5" ht="15">
      <c r="A63" s="4" t="s">
        <v>5</v>
      </c>
      <c r="B63" s="5" t="s">
        <v>8</v>
      </c>
      <c r="E63" s="143"/>
    </row>
    <row r="64" ht="15">
      <c r="E64" s="143"/>
    </row>
    <row r="65" spans="2:5" ht="15">
      <c r="B65" s="2"/>
      <c r="C65" s="13"/>
      <c r="D65" s="14"/>
      <c r="E65" s="145"/>
    </row>
    <row r="66" spans="2:5" ht="30">
      <c r="B66" s="2" t="s">
        <v>24</v>
      </c>
      <c r="C66" s="13"/>
      <c r="D66" s="14"/>
      <c r="E66" s="145"/>
    </row>
    <row r="67" spans="2:5" ht="15">
      <c r="B67" s="16"/>
      <c r="E67" s="143"/>
    </row>
    <row r="68" spans="1:5" ht="60">
      <c r="A68" s="4" t="s">
        <v>5</v>
      </c>
      <c r="B68" s="2" t="s">
        <v>25</v>
      </c>
      <c r="E68" s="143"/>
    </row>
    <row r="69" spans="3:6" ht="15">
      <c r="C69" s="6" t="s">
        <v>15</v>
      </c>
      <c r="D69" s="7">
        <v>27</v>
      </c>
      <c r="E69" s="143"/>
      <c r="F69" s="7">
        <f>D69*E69</f>
        <v>0</v>
      </c>
    </row>
    <row r="70" ht="15">
      <c r="E70" s="143"/>
    </row>
    <row r="71" spans="1:5" ht="45">
      <c r="A71" s="4" t="s">
        <v>7</v>
      </c>
      <c r="B71" s="2" t="s">
        <v>27</v>
      </c>
      <c r="C71" s="13"/>
      <c r="D71" s="14"/>
      <c r="E71" s="145"/>
    </row>
    <row r="72" spans="2:6" ht="15">
      <c r="B72" s="2"/>
      <c r="C72" s="15" t="s">
        <v>15</v>
      </c>
      <c r="D72" s="14">
        <v>27</v>
      </c>
      <c r="E72" s="145"/>
      <c r="F72" s="7">
        <f>D72*E72</f>
        <v>0</v>
      </c>
    </row>
    <row r="73" spans="2:5" ht="15">
      <c r="B73" s="2"/>
      <c r="C73" s="13"/>
      <c r="D73" s="14"/>
      <c r="E73" s="145"/>
    </row>
    <row r="74" spans="1:5" ht="30">
      <c r="A74" s="4" t="s">
        <v>9</v>
      </c>
      <c r="B74" s="2" t="s">
        <v>26</v>
      </c>
      <c r="C74" s="13"/>
      <c r="D74" s="14"/>
      <c r="E74" s="145"/>
    </row>
    <row r="75" spans="2:6" ht="15">
      <c r="B75" s="2"/>
      <c r="C75" s="15" t="s">
        <v>15</v>
      </c>
      <c r="D75" s="14">
        <v>27</v>
      </c>
      <c r="E75" s="145"/>
      <c r="F75" s="7">
        <f>D75*E75</f>
        <v>0</v>
      </c>
    </row>
    <row r="76" ht="15">
      <c r="E76" s="143"/>
    </row>
    <row r="77" spans="1:5" ht="60">
      <c r="A77" s="4" t="s">
        <v>17</v>
      </c>
      <c r="B77" s="5" t="s">
        <v>79</v>
      </c>
      <c r="E77" s="143"/>
    </row>
    <row r="78" spans="3:6" ht="15">
      <c r="C78" s="6" t="s">
        <v>15</v>
      </c>
      <c r="D78" s="7">
        <v>27</v>
      </c>
      <c r="E78" s="143"/>
      <c r="F78" s="7">
        <f>D78*E78</f>
        <v>0</v>
      </c>
    </row>
    <row r="79" ht="15">
      <c r="E79" s="143"/>
    </row>
    <row r="80" spans="1:5" ht="60">
      <c r="A80" s="4" t="s">
        <v>22</v>
      </c>
      <c r="B80" s="5" t="s">
        <v>36</v>
      </c>
      <c r="E80" s="143"/>
    </row>
    <row r="81" spans="3:6" ht="15">
      <c r="C81" s="6" t="s">
        <v>15</v>
      </c>
      <c r="D81" s="7">
        <v>4</v>
      </c>
      <c r="E81" s="143"/>
      <c r="F81" s="7">
        <f>D81*E81</f>
        <v>0</v>
      </c>
    </row>
    <row r="82" ht="15">
      <c r="E82" s="143"/>
    </row>
    <row r="83" spans="1:5" ht="75">
      <c r="A83" s="4" t="s">
        <v>28</v>
      </c>
      <c r="B83" s="5" t="s">
        <v>53</v>
      </c>
      <c r="E83" s="143"/>
    </row>
    <row r="84" spans="3:6" ht="15">
      <c r="C84" s="6" t="s">
        <v>20</v>
      </c>
      <c r="D84" s="7">
        <v>12</v>
      </c>
      <c r="E84" s="143"/>
      <c r="F84" s="7">
        <f>D84*E84</f>
        <v>0</v>
      </c>
    </row>
    <row r="85" spans="1:6" ht="15">
      <c r="A85" s="9"/>
      <c r="B85" s="10"/>
      <c r="C85" s="11"/>
      <c r="D85" s="12"/>
      <c r="E85" s="144"/>
      <c r="F85" s="12"/>
    </row>
    <row r="86" ht="15">
      <c r="E86" s="143"/>
    </row>
    <row r="87" spans="2:6" ht="15">
      <c r="B87" s="5" t="s">
        <v>48</v>
      </c>
      <c r="E87" s="143"/>
      <c r="F87" s="7">
        <f>SUM(F65:F85)</f>
        <v>0</v>
      </c>
    </row>
    <row r="88" ht="15">
      <c r="E88" s="143"/>
    </row>
    <row r="89" spans="1:5" ht="15">
      <c r="A89" s="4" t="s">
        <v>7</v>
      </c>
      <c r="B89" s="5" t="s">
        <v>19</v>
      </c>
      <c r="E89" s="143"/>
    </row>
    <row r="90" ht="15">
      <c r="E90" s="143"/>
    </row>
    <row r="91" ht="15">
      <c r="E91" s="143"/>
    </row>
    <row r="92" spans="1:5" ht="75">
      <c r="A92" s="4" t="s">
        <v>2</v>
      </c>
      <c r="B92" s="5" t="s">
        <v>29</v>
      </c>
      <c r="E92" s="143"/>
    </row>
    <row r="93" spans="2:5" ht="30">
      <c r="B93" s="5" t="s">
        <v>30</v>
      </c>
      <c r="E93" s="143"/>
    </row>
    <row r="94" spans="3:6" ht="15">
      <c r="C94" s="6" t="s">
        <v>15</v>
      </c>
      <c r="D94" s="7">
        <v>27</v>
      </c>
      <c r="E94" s="143"/>
      <c r="F94" s="7">
        <f>D94*E94</f>
        <v>0</v>
      </c>
    </row>
    <row r="95" ht="15">
      <c r="E95" s="143"/>
    </row>
    <row r="96" spans="1:5" ht="105">
      <c r="A96" s="4" t="s">
        <v>4</v>
      </c>
      <c r="B96" s="5" t="s">
        <v>31</v>
      </c>
      <c r="E96" s="143"/>
    </row>
    <row r="97" spans="3:6" ht="15">
      <c r="C97" s="6" t="s">
        <v>20</v>
      </c>
      <c r="D97" s="7">
        <v>4</v>
      </c>
      <c r="E97" s="143"/>
      <c r="F97" s="7">
        <f>D97*E97</f>
        <v>0</v>
      </c>
    </row>
    <row r="98" ht="15">
      <c r="E98" s="143"/>
    </row>
    <row r="99" spans="1:5" ht="75">
      <c r="A99" s="4" t="s">
        <v>5</v>
      </c>
      <c r="B99" s="5" t="s">
        <v>37</v>
      </c>
      <c r="E99" s="143"/>
    </row>
    <row r="100" spans="3:6" ht="15">
      <c r="C100" s="6" t="s">
        <v>15</v>
      </c>
      <c r="D100" s="7">
        <v>4</v>
      </c>
      <c r="E100" s="143"/>
      <c r="F100" s="7">
        <f>D100*E100</f>
        <v>0</v>
      </c>
    </row>
    <row r="101" ht="15">
      <c r="E101" s="143"/>
    </row>
    <row r="102" spans="1:5" ht="60">
      <c r="A102" s="4" t="s">
        <v>7</v>
      </c>
      <c r="B102" s="5" t="s">
        <v>34</v>
      </c>
      <c r="E102" s="143"/>
    </row>
    <row r="103" spans="3:6" ht="15">
      <c r="C103" s="6" t="s">
        <v>20</v>
      </c>
      <c r="D103" s="7">
        <v>8</v>
      </c>
      <c r="E103" s="143"/>
      <c r="F103" s="7">
        <f>D103*E103</f>
        <v>0</v>
      </c>
    </row>
    <row r="104" ht="15">
      <c r="E104" s="143"/>
    </row>
    <row r="105" ht="15">
      <c r="E105" s="143"/>
    </row>
    <row r="106" spans="1:5" ht="60">
      <c r="A106" s="4" t="s">
        <v>9</v>
      </c>
      <c r="B106" s="5" t="s">
        <v>82</v>
      </c>
      <c r="E106" s="143"/>
    </row>
    <row r="107" spans="3:6" ht="15">
      <c r="C107" s="6" t="s">
        <v>20</v>
      </c>
      <c r="D107" s="7">
        <v>9</v>
      </c>
      <c r="E107" s="143"/>
      <c r="F107" s="7">
        <f>D107*E107</f>
        <v>0</v>
      </c>
    </row>
    <row r="108" ht="15">
      <c r="E108" s="143"/>
    </row>
    <row r="109" spans="1:5" ht="75">
      <c r="A109" s="4" t="s">
        <v>17</v>
      </c>
      <c r="B109" s="5" t="s">
        <v>32</v>
      </c>
      <c r="E109" s="143"/>
    </row>
    <row r="110" spans="3:6" ht="15">
      <c r="C110" s="6" t="s">
        <v>23</v>
      </c>
      <c r="D110" s="7">
        <v>1</v>
      </c>
      <c r="E110" s="143"/>
      <c r="F110" s="7">
        <f>D110*E110</f>
        <v>0</v>
      </c>
    </row>
    <row r="111" ht="15">
      <c r="E111" s="143"/>
    </row>
    <row r="112" spans="1:5" ht="60">
      <c r="A112" s="4" t="s">
        <v>22</v>
      </c>
      <c r="B112" s="5" t="s">
        <v>33</v>
      </c>
      <c r="E112" s="143"/>
    </row>
    <row r="113" spans="3:6" ht="15">
      <c r="C113" s="6" t="s">
        <v>20</v>
      </c>
      <c r="D113" s="7">
        <v>9</v>
      </c>
      <c r="E113" s="143"/>
      <c r="F113" s="7">
        <f>D113*E113</f>
        <v>0</v>
      </c>
    </row>
    <row r="114" spans="1:6" ht="15">
      <c r="A114" s="9"/>
      <c r="B114" s="10"/>
      <c r="C114" s="11"/>
      <c r="D114" s="12"/>
      <c r="E114" s="144"/>
      <c r="F114" s="12"/>
    </row>
    <row r="115" ht="15">
      <c r="E115" s="143"/>
    </row>
    <row r="116" spans="2:6" ht="15">
      <c r="B116" s="5" t="s">
        <v>49</v>
      </c>
      <c r="E116" s="143"/>
      <c r="F116" s="7">
        <f>SUM(F94:F114)</f>
        <v>0</v>
      </c>
    </row>
    <row r="117" ht="15">
      <c r="E117" s="143"/>
    </row>
    <row r="118" spans="1:5" ht="15">
      <c r="A118" s="4" t="s">
        <v>9</v>
      </c>
      <c r="B118" s="5" t="s">
        <v>38</v>
      </c>
      <c r="E118" s="143"/>
    </row>
    <row r="119" ht="15">
      <c r="E119" s="143"/>
    </row>
    <row r="120" spans="1:5" ht="45">
      <c r="A120" s="4" t="s">
        <v>2</v>
      </c>
      <c r="B120" s="2" t="s">
        <v>39</v>
      </c>
      <c r="C120" s="13"/>
      <c r="D120" s="14"/>
      <c r="E120" s="145"/>
    </row>
    <row r="121" spans="2:5" ht="15">
      <c r="B121" s="17" t="s">
        <v>40</v>
      </c>
      <c r="C121" s="13"/>
      <c r="D121" s="14"/>
      <c r="E121" s="145"/>
    </row>
    <row r="122" spans="2:5" ht="30">
      <c r="B122" s="2" t="s">
        <v>43</v>
      </c>
      <c r="C122" s="13"/>
      <c r="D122" s="14"/>
      <c r="E122" s="145"/>
    </row>
    <row r="123" spans="2:5" ht="15">
      <c r="B123" s="17" t="s">
        <v>40</v>
      </c>
      <c r="C123" s="13"/>
      <c r="D123" s="14"/>
      <c r="E123" s="145"/>
    </row>
    <row r="124" spans="2:5" ht="15">
      <c r="B124" s="17" t="s">
        <v>41</v>
      </c>
      <c r="C124" s="13"/>
      <c r="D124" s="14"/>
      <c r="E124" s="145"/>
    </row>
    <row r="125" spans="2:5" ht="15">
      <c r="B125" s="17" t="s">
        <v>40</v>
      </c>
      <c r="C125" s="13"/>
      <c r="D125" s="14"/>
      <c r="E125" s="145"/>
    </row>
    <row r="126" spans="2:5" ht="15">
      <c r="B126" s="17" t="s">
        <v>42</v>
      </c>
      <c r="C126" s="13"/>
      <c r="D126" s="14"/>
      <c r="E126" s="145"/>
    </row>
    <row r="127" spans="2:6" ht="15">
      <c r="B127" s="2"/>
      <c r="C127" s="13" t="s">
        <v>15</v>
      </c>
      <c r="D127" s="14">
        <v>7.55</v>
      </c>
      <c r="E127" s="145"/>
      <c r="F127" s="7">
        <f>D127*E127</f>
        <v>0</v>
      </c>
    </row>
    <row r="128" spans="2:5" ht="15">
      <c r="B128" s="2"/>
      <c r="C128" s="13"/>
      <c r="D128" s="14"/>
      <c r="E128" s="145"/>
    </row>
    <row r="129" spans="1:5" ht="75">
      <c r="A129" s="4" t="s">
        <v>4</v>
      </c>
      <c r="B129" s="2" t="s">
        <v>121</v>
      </c>
      <c r="C129" s="13"/>
      <c r="D129" s="14"/>
      <c r="E129" s="145"/>
    </row>
    <row r="130" spans="2:6" ht="15">
      <c r="B130" s="2"/>
      <c r="C130" s="13" t="s">
        <v>15</v>
      </c>
      <c r="D130" s="14">
        <v>10</v>
      </c>
      <c r="E130" s="145"/>
      <c r="F130" s="7">
        <f>D130*E130</f>
        <v>0</v>
      </c>
    </row>
    <row r="131" spans="2:5" ht="15">
      <c r="B131" s="2"/>
      <c r="C131" s="13"/>
      <c r="D131" s="14"/>
      <c r="E131" s="145"/>
    </row>
    <row r="132" spans="1:5" ht="45">
      <c r="A132" s="4" t="s">
        <v>5</v>
      </c>
      <c r="B132" s="2" t="s">
        <v>118</v>
      </c>
      <c r="C132" s="13"/>
      <c r="D132" s="14"/>
      <c r="E132" s="145"/>
    </row>
    <row r="133" spans="2:6" ht="15">
      <c r="B133" s="2" t="s">
        <v>119</v>
      </c>
      <c r="C133" s="13" t="s">
        <v>15</v>
      </c>
      <c r="D133" s="14">
        <v>100</v>
      </c>
      <c r="E133" s="145"/>
      <c r="F133" s="7">
        <f>D133*E133</f>
        <v>0</v>
      </c>
    </row>
    <row r="134" spans="1:6" ht="15">
      <c r="A134" s="9"/>
      <c r="B134" s="10"/>
      <c r="C134" s="11"/>
      <c r="D134" s="12"/>
      <c r="E134" s="144"/>
      <c r="F134" s="12"/>
    </row>
    <row r="135" ht="15">
      <c r="E135" s="143"/>
    </row>
    <row r="136" spans="2:6" ht="15">
      <c r="B136" s="5" t="s">
        <v>50</v>
      </c>
      <c r="E136" s="143"/>
      <c r="F136" s="7">
        <f>SUM(F127:F135)</f>
        <v>0</v>
      </c>
    </row>
    <row r="137" ht="15">
      <c r="E137" s="143"/>
    </row>
    <row r="138" spans="1:5" ht="15">
      <c r="A138" s="4" t="s">
        <v>17</v>
      </c>
      <c r="B138" s="5" t="s">
        <v>44</v>
      </c>
      <c r="E138" s="143"/>
    </row>
    <row r="139" ht="15">
      <c r="E139" s="143"/>
    </row>
    <row r="140" spans="1:5" ht="240">
      <c r="A140" s="4" t="s">
        <v>2</v>
      </c>
      <c r="B140" s="5" t="s">
        <v>156</v>
      </c>
      <c r="E140" s="143"/>
    </row>
    <row r="141" spans="2:5" ht="30">
      <c r="B141" s="5" t="s">
        <v>120</v>
      </c>
      <c r="E141" s="143"/>
    </row>
    <row r="142" spans="3:6" ht="15">
      <c r="C142" s="6" t="s">
        <v>23</v>
      </c>
      <c r="D142" s="7">
        <v>2</v>
      </c>
      <c r="E142" s="143"/>
      <c r="F142" s="7">
        <f>D142*E142</f>
        <v>0</v>
      </c>
    </row>
    <row r="143" spans="1:6" ht="15">
      <c r="A143" s="9"/>
      <c r="B143" s="10"/>
      <c r="C143" s="11"/>
      <c r="D143" s="12"/>
      <c r="E143" s="144"/>
      <c r="F143" s="12"/>
    </row>
    <row r="144" ht="15">
      <c r="E144" s="143"/>
    </row>
    <row r="145" spans="2:6" ht="15">
      <c r="B145" s="5" t="s">
        <v>51</v>
      </c>
      <c r="E145" s="143"/>
      <c r="F145" s="7">
        <f>SUM(F142:F143)</f>
        <v>0</v>
      </c>
    </row>
    <row r="146" ht="15">
      <c r="E146" s="143"/>
    </row>
    <row r="147" ht="15">
      <c r="E147" s="143"/>
    </row>
    <row r="148" spans="1:5" ht="15">
      <c r="A148" s="4" t="s">
        <v>22</v>
      </c>
      <c r="B148" s="5" t="s">
        <v>80</v>
      </c>
      <c r="E148" s="143"/>
    </row>
    <row r="149" ht="15">
      <c r="E149" s="143"/>
    </row>
    <row r="150" ht="15">
      <c r="E150" s="143"/>
    </row>
    <row r="151" spans="1:5" ht="75">
      <c r="A151" s="4" t="s">
        <v>2</v>
      </c>
      <c r="B151" s="5" t="s">
        <v>81</v>
      </c>
      <c r="E151" s="143"/>
    </row>
    <row r="152" spans="3:6" ht="15">
      <c r="C152" s="6" t="s">
        <v>15</v>
      </c>
      <c r="D152" s="7">
        <v>27</v>
      </c>
      <c r="E152" s="143"/>
      <c r="F152" s="7">
        <f>D152*E152</f>
        <v>0</v>
      </c>
    </row>
    <row r="153" spans="1:6" ht="15">
      <c r="A153" s="9"/>
      <c r="B153" s="10"/>
      <c r="C153" s="11"/>
      <c r="D153" s="12"/>
      <c r="E153" s="144"/>
      <c r="F153" s="12"/>
    </row>
    <row r="154" spans="1:6" ht="15">
      <c r="A154" s="18"/>
      <c r="B154" s="19"/>
      <c r="C154" s="20"/>
      <c r="D154" s="21"/>
      <c r="E154" s="146"/>
      <c r="F154" s="21"/>
    </row>
    <row r="155" spans="1:6" ht="15">
      <c r="A155" s="18"/>
      <c r="B155" s="19" t="s">
        <v>106</v>
      </c>
      <c r="C155" s="20"/>
      <c r="D155" s="21"/>
      <c r="E155" s="146"/>
      <c r="F155" s="21">
        <f>SUM(F152:F153)</f>
        <v>0</v>
      </c>
    </row>
    <row r="156" ht="15">
      <c r="E156" s="143"/>
    </row>
    <row r="157" spans="1:5" ht="15">
      <c r="A157" s="4" t="s">
        <v>28</v>
      </c>
      <c r="B157" s="5" t="s">
        <v>88</v>
      </c>
      <c r="E157" s="143"/>
    </row>
    <row r="158" ht="15">
      <c r="E158" s="143"/>
    </row>
    <row r="159" spans="1:5" ht="45">
      <c r="A159" s="4" t="s">
        <v>5</v>
      </c>
      <c r="B159" s="5" t="s">
        <v>107</v>
      </c>
      <c r="E159" s="143"/>
    </row>
    <row r="160" spans="3:6" ht="15">
      <c r="C160" s="6" t="s">
        <v>15</v>
      </c>
      <c r="D160" s="7">
        <v>50</v>
      </c>
      <c r="E160" s="143"/>
      <c r="F160" s="7">
        <f>D160*E160</f>
        <v>0</v>
      </c>
    </row>
    <row r="161" spans="1:6" ht="15">
      <c r="A161" s="9"/>
      <c r="B161" s="10"/>
      <c r="C161" s="11"/>
      <c r="D161" s="12"/>
      <c r="E161" s="144"/>
      <c r="F161" s="12"/>
    </row>
    <row r="162" ht="15">
      <c r="E162" s="143"/>
    </row>
    <row r="163" spans="2:6" ht="15">
      <c r="B163" s="5" t="s">
        <v>108</v>
      </c>
      <c r="E163" s="143"/>
      <c r="F163" s="7">
        <f>SUM(F158:F161)</f>
        <v>0</v>
      </c>
    </row>
  </sheetData>
  <sheetProtection password="CB95" sheet="1"/>
  <printOptions/>
  <pageMargins left="0.7086614173228347" right="0.7086614173228347" top="0.7480314960629921" bottom="0.7480314960629921" header="0.31496062992125984" footer="0.31496062992125984"/>
  <pageSetup orientation="portrait" paperSize="9" scale="90" r:id="rId1"/>
  <rowBreaks count="5" manualBreakCount="5">
    <brk id="26" max="255" man="1"/>
    <brk id="50" max="255" man="1"/>
    <brk id="79" max="255" man="1"/>
    <brk id="103" max="255" man="1"/>
    <brk id="137" max="255" man="1"/>
  </rowBreaks>
</worksheet>
</file>

<file path=xl/worksheets/sheet5.xml><?xml version="1.0" encoding="utf-8"?>
<worksheet xmlns="http://schemas.openxmlformats.org/spreadsheetml/2006/main" xmlns:r="http://schemas.openxmlformats.org/officeDocument/2006/relationships">
  <dimension ref="A1:F160"/>
  <sheetViews>
    <sheetView view="pageBreakPreview" zoomScaleSheetLayoutView="100" workbookViewId="0" topLeftCell="A21">
      <selection activeCell="C30" sqref="C30"/>
    </sheetView>
  </sheetViews>
  <sheetFormatPr defaultColWidth="9.140625" defaultRowHeight="15"/>
  <cols>
    <col min="1" max="1" width="5.00390625" style="4" customWidth="1"/>
    <col min="2" max="2" width="36.7109375" style="5" customWidth="1"/>
    <col min="3" max="3" width="9.28125" style="6" bestFit="1" customWidth="1"/>
    <col min="4" max="4" width="9.140625" style="7" customWidth="1"/>
    <col min="5" max="5" width="12.7109375" style="7" bestFit="1" customWidth="1"/>
    <col min="6" max="6" width="14.28125" style="7" bestFit="1" customWidth="1"/>
    <col min="7" max="16384" width="9.140625" style="6" customWidth="1"/>
  </cols>
  <sheetData>
    <row r="1" spans="1:6" s="3" customFormat="1" ht="18.75">
      <c r="A1" s="61"/>
      <c r="B1" s="8" t="s">
        <v>0</v>
      </c>
      <c r="C1" s="62"/>
      <c r="D1" s="63"/>
      <c r="E1" s="63"/>
      <c r="F1" s="63"/>
    </row>
    <row r="2" spans="1:6" s="3" customFormat="1" ht="18.75">
      <c r="A2" s="61"/>
      <c r="B2" s="8"/>
      <c r="C2" s="62"/>
      <c r="D2" s="63"/>
      <c r="E2" s="63"/>
      <c r="F2" s="63"/>
    </row>
    <row r="3" spans="1:6" s="3" customFormat="1" ht="18.75">
      <c r="A3" s="61"/>
      <c r="B3" s="8" t="s">
        <v>140</v>
      </c>
      <c r="C3" s="62"/>
      <c r="D3" s="63"/>
      <c r="E3" s="63"/>
      <c r="F3" s="63"/>
    </row>
    <row r="4" spans="1:6" s="3" customFormat="1" ht="18.75">
      <c r="A4" s="61"/>
      <c r="B4" s="1" t="s">
        <v>214</v>
      </c>
      <c r="C4" s="62"/>
      <c r="D4" s="63"/>
      <c r="E4" s="63"/>
      <c r="F4" s="63"/>
    </row>
    <row r="5" spans="1:6" s="3" customFormat="1" ht="18.75">
      <c r="A5" s="61"/>
      <c r="B5" s="8" t="s">
        <v>1</v>
      </c>
      <c r="C5" s="62"/>
      <c r="D5" s="63"/>
      <c r="E5" s="63"/>
      <c r="F5" s="63"/>
    </row>
    <row r="6" spans="1:6" s="3" customFormat="1" ht="18.75">
      <c r="A6" s="61"/>
      <c r="B6" s="8"/>
      <c r="C6" s="62"/>
      <c r="D6" s="63"/>
      <c r="E6" s="63"/>
      <c r="F6" s="63"/>
    </row>
    <row r="7" spans="1:6" s="3" customFormat="1" ht="18.75">
      <c r="A7" s="61" t="s">
        <v>2</v>
      </c>
      <c r="B7" s="8" t="s">
        <v>3</v>
      </c>
      <c r="C7" s="62"/>
      <c r="D7" s="63"/>
      <c r="E7" s="63"/>
      <c r="F7" s="63">
        <f>F66</f>
        <v>0</v>
      </c>
    </row>
    <row r="8" spans="1:6" s="3" customFormat="1" ht="18.75">
      <c r="A8" s="61" t="s">
        <v>4</v>
      </c>
      <c r="B8" s="8" t="s">
        <v>6</v>
      </c>
      <c r="C8" s="62"/>
      <c r="D8" s="63"/>
      <c r="E8" s="63"/>
      <c r="F8" s="63">
        <f>F74</f>
        <v>0</v>
      </c>
    </row>
    <row r="9" spans="1:6" s="3" customFormat="1" ht="18.75">
      <c r="A9" s="61" t="s">
        <v>5</v>
      </c>
      <c r="B9" s="8" t="s">
        <v>8</v>
      </c>
      <c r="C9" s="62"/>
      <c r="D9" s="63"/>
      <c r="E9" s="63"/>
      <c r="F9" s="63">
        <f>F82</f>
        <v>0</v>
      </c>
    </row>
    <row r="10" spans="1:6" s="3" customFormat="1" ht="18.75">
      <c r="A10" s="61" t="s">
        <v>7</v>
      </c>
      <c r="B10" s="8" t="s">
        <v>10</v>
      </c>
      <c r="C10" s="62"/>
      <c r="D10" s="63"/>
      <c r="E10" s="63"/>
      <c r="F10" s="63">
        <f>F91</f>
        <v>0</v>
      </c>
    </row>
    <row r="11" spans="1:6" s="3" customFormat="1" ht="18.75">
      <c r="A11" s="61" t="s">
        <v>9</v>
      </c>
      <c r="B11" s="8" t="s">
        <v>38</v>
      </c>
      <c r="C11" s="62"/>
      <c r="D11" s="63"/>
      <c r="E11" s="63"/>
      <c r="F11" s="63">
        <f>F105</f>
        <v>0</v>
      </c>
    </row>
    <row r="12" spans="1:6" s="3" customFormat="1" ht="18.75">
      <c r="A12" s="61" t="s">
        <v>17</v>
      </c>
      <c r="B12" s="8" t="s">
        <v>44</v>
      </c>
      <c r="C12" s="62"/>
      <c r="D12" s="63"/>
      <c r="E12" s="63"/>
      <c r="F12" s="63">
        <f>F119</f>
        <v>0</v>
      </c>
    </row>
    <row r="13" spans="1:6" s="3" customFormat="1" ht="18.75">
      <c r="A13" s="61" t="s">
        <v>22</v>
      </c>
      <c r="B13" s="8" t="s">
        <v>80</v>
      </c>
      <c r="C13" s="62"/>
      <c r="D13" s="63"/>
      <c r="E13" s="63"/>
      <c r="F13" s="63">
        <f>F135</f>
        <v>0</v>
      </c>
    </row>
    <row r="14" spans="1:6" s="3" customFormat="1" ht="18.75">
      <c r="A14" s="61" t="s">
        <v>28</v>
      </c>
      <c r="B14" s="8" t="s">
        <v>88</v>
      </c>
      <c r="C14" s="62"/>
      <c r="D14" s="63"/>
      <c r="E14" s="63"/>
      <c r="F14" s="63">
        <f>F149</f>
        <v>0</v>
      </c>
    </row>
    <row r="15" spans="1:6" s="3" customFormat="1" ht="18.75">
      <c r="A15" s="61" t="s">
        <v>35</v>
      </c>
      <c r="B15" s="8" t="s">
        <v>91</v>
      </c>
      <c r="C15" s="62"/>
      <c r="D15" s="63"/>
      <c r="E15" s="63"/>
      <c r="F15" s="63">
        <f>F160</f>
        <v>0</v>
      </c>
    </row>
    <row r="16" spans="1:6" s="3" customFormat="1" ht="18.75">
      <c r="A16" s="64" t="s">
        <v>52</v>
      </c>
      <c r="B16" s="65" t="s">
        <v>54</v>
      </c>
      <c r="C16" s="66">
        <v>0.1</v>
      </c>
      <c r="D16" s="67"/>
      <c r="E16" s="67">
        <f>SUM(F7:F15)</f>
        <v>0</v>
      </c>
      <c r="F16" s="67">
        <f>E16*C16</f>
        <v>0</v>
      </c>
    </row>
    <row r="17" spans="1:6" s="3" customFormat="1" ht="18.75">
      <c r="A17" s="68"/>
      <c r="B17" s="69"/>
      <c r="C17" s="70"/>
      <c r="D17" s="71"/>
      <c r="E17" s="71"/>
      <c r="F17" s="71"/>
    </row>
    <row r="18" spans="1:6" s="3" customFormat="1" ht="18.75">
      <c r="A18" s="68"/>
      <c r="B18" s="69" t="s">
        <v>55</v>
      </c>
      <c r="C18" s="70"/>
      <c r="D18" s="71"/>
      <c r="E18" s="71"/>
      <c r="F18" s="71">
        <f>SUM(F7:F17)</f>
        <v>0</v>
      </c>
    </row>
    <row r="19" spans="1:6" s="3" customFormat="1" ht="18.75">
      <c r="A19" s="68"/>
      <c r="B19" s="69"/>
      <c r="C19" s="70"/>
      <c r="D19" s="71"/>
      <c r="E19" s="71"/>
      <c r="F19" s="71"/>
    </row>
    <row r="20" spans="1:6" s="3" customFormat="1" ht="18.75">
      <c r="A20" s="68"/>
      <c r="B20" s="69" t="s">
        <v>56</v>
      </c>
      <c r="C20" s="70"/>
      <c r="D20" s="71"/>
      <c r="E20" s="71"/>
      <c r="F20" s="128">
        <v>0</v>
      </c>
    </row>
    <row r="21" spans="1:6" s="3" customFormat="1" ht="18.75">
      <c r="A21" s="68"/>
      <c r="B21" s="69"/>
      <c r="C21" s="70"/>
      <c r="D21" s="71"/>
      <c r="E21" s="71"/>
      <c r="F21" s="71"/>
    </row>
    <row r="22" spans="1:6" s="3" customFormat="1" ht="18.75">
      <c r="A22" s="68"/>
      <c r="B22" s="69" t="s">
        <v>215</v>
      </c>
      <c r="C22" s="70"/>
      <c r="D22" s="71"/>
      <c r="E22" s="71"/>
      <c r="F22" s="71">
        <f>SUM(F18)-F20</f>
        <v>0</v>
      </c>
    </row>
    <row r="23" spans="1:6" s="3" customFormat="1" ht="18.75">
      <c r="A23" s="68"/>
      <c r="B23" s="69"/>
      <c r="C23" s="70"/>
      <c r="D23" s="71"/>
      <c r="E23" s="71"/>
      <c r="F23" s="71"/>
    </row>
    <row r="24" spans="1:6" s="3" customFormat="1" ht="18.75">
      <c r="A24" s="61"/>
      <c r="B24" s="8" t="s">
        <v>184</v>
      </c>
      <c r="C24" s="62"/>
      <c r="D24" s="63"/>
      <c r="E24" s="63"/>
      <c r="F24" s="63">
        <f>F22*0.095</f>
        <v>0</v>
      </c>
    </row>
    <row r="25" spans="1:6" s="3" customFormat="1" ht="18.75">
      <c r="A25" s="61"/>
      <c r="B25" s="8"/>
      <c r="C25" s="62"/>
      <c r="D25" s="63"/>
      <c r="E25" s="63"/>
      <c r="F25" s="63"/>
    </row>
    <row r="26" spans="1:6" s="3" customFormat="1" ht="18.75">
      <c r="A26" s="61"/>
      <c r="B26" s="8" t="s">
        <v>58</v>
      </c>
      <c r="C26" s="62"/>
      <c r="D26" s="63"/>
      <c r="E26" s="63"/>
      <c r="F26" s="63">
        <f>SUM(F22:F24)</f>
        <v>0</v>
      </c>
    </row>
    <row r="27" spans="1:6" ht="15">
      <c r="A27" s="72"/>
      <c r="B27" s="24"/>
      <c r="C27" s="22"/>
      <c r="D27" s="23"/>
      <c r="E27" s="23"/>
      <c r="F27" s="23"/>
    </row>
    <row r="28" spans="1:2" ht="15">
      <c r="A28" s="4" t="s">
        <v>2</v>
      </c>
      <c r="B28" s="5" t="s">
        <v>3</v>
      </c>
    </row>
    <row r="30" ht="75">
      <c r="B30" s="8" t="s">
        <v>12</v>
      </c>
    </row>
    <row r="31" ht="15">
      <c r="E31" s="143"/>
    </row>
    <row r="32" spans="1:5" ht="60">
      <c r="A32" s="4" t="s">
        <v>2</v>
      </c>
      <c r="B32" s="5" t="s">
        <v>122</v>
      </c>
      <c r="E32" s="143"/>
    </row>
    <row r="33" spans="2:6" ht="15">
      <c r="B33" s="5" t="s">
        <v>123</v>
      </c>
      <c r="C33" s="6" t="s">
        <v>14</v>
      </c>
      <c r="D33" s="7">
        <v>1</v>
      </c>
      <c r="E33" s="143">
        <v>0</v>
      </c>
      <c r="F33" s="7">
        <f>D33*E33</f>
        <v>0</v>
      </c>
    </row>
    <row r="34" ht="15">
      <c r="E34" s="143"/>
    </row>
    <row r="35" spans="1:5" ht="75">
      <c r="A35" s="4" t="s">
        <v>4</v>
      </c>
      <c r="B35" s="5" t="s">
        <v>127</v>
      </c>
      <c r="E35" s="143"/>
    </row>
    <row r="36" spans="2:6" ht="15">
      <c r="B36" s="5" t="s">
        <v>126</v>
      </c>
      <c r="C36" s="6" t="s">
        <v>14</v>
      </c>
      <c r="D36" s="7">
        <v>1</v>
      </c>
      <c r="E36" s="143"/>
      <c r="F36" s="7">
        <f>D36*E36</f>
        <v>0</v>
      </c>
    </row>
    <row r="37" ht="15">
      <c r="E37" s="143"/>
    </row>
    <row r="38" spans="1:5" ht="60">
      <c r="A38" s="4" t="s">
        <v>5</v>
      </c>
      <c r="B38" s="5" t="s">
        <v>62</v>
      </c>
      <c r="E38" s="143"/>
    </row>
    <row r="39" spans="3:6" ht="15">
      <c r="C39" s="6" t="s">
        <v>15</v>
      </c>
      <c r="D39" s="7">
        <v>41</v>
      </c>
      <c r="E39" s="143"/>
      <c r="F39" s="7">
        <f>D39*E39</f>
        <v>0</v>
      </c>
    </row>
    <row r="40" ht="15">
      <c r="E40" s="143"/>
    </row>
    <row r="41" spans="1:5" ht="45">
      <c r="A41" s="4" t="s">
        <v>7</v>
      </c>
      <c r="B41" s="5" t="s">
        <v>131</v>
      </c>
      <c r="E41" s="143"/>
    </row>
    <row r="42" spans="3:6" ht="15">
      <c r="C42" s="6" t="s">
        <v>15</v>
      </c>
      <c r="D42" s="7">
        <v>5.5</v>
      </c>
      <c r="E42" s="143"/>
      <c r="F42" s="7">
        <f>D42*E42</f>
        <v>0</v>
      </c>
    </row>
    <row r="43" ht="15">
      <c r="E43" s="143"/>
    </row>
    <row r="44" spans="1:5" ht="105">
      <c r="A44" s="4" t="s">
        <v>9</v>
      </c>
      <c r="B44" s="5" t="s">
        <v>75</v>
      </c>
      <c r="E44" s="143"/>
    </row>
    <row r="45" spans="3:6" ht="15">
      <c r="C45" s="6" t="s">
        <v>15</v>
      </c>
      <c r="D45" s="7">
        <v>6</v>
      </c>
      <c r="E45" s="143"/>
      <c r="F45" s="7">
        <f>D45*E45</f>
        <v>0</v>
      </c>
    </row>
    <row r="46" ht="15">
      <c r="E46" s="143"/>
    </row>
    <row r="47" spans="1:5" ht="105">
      <c r="A47" s="4" t="s">
        <v>17</v>
      </c>
      <c r="B47" s="5" t="s">
        <v>76</v>
      </c>
      <c r="E47" s="143"/>
    </row>
    <row r="48" spans="3:6" ht="15">
      <c r="C48" s="6" t="s">
        <v>15</v>
      </c>
      <c r="D48" s="7">
        <v>6</v>
      </c>
      <c r="E48" s="143"/>
      <c r="F48" s="7">
        <f>D48*E48</f>
        <v>0</v>
      </c>
    </row>
    <row r="49" ht="15">
      <c r="E49" s="143"/>
    </row>
    <row r="50" spans="1:5" ht="45">
      <c r="A50" s="4" t="s">
        <v>22</v>
      </c>
      <c r="B50" s="5" t="s">
        <v>16</v>
      </c>
      <c r="E50" s="143"/>
    </row>
    <row r="51" spans="3:6" ht="15">
      <c r="C51" s="6" t="s">
        <v>15</v>
      </c>
      <c r="D51" s="7">
        <v>6</v>
      </c>
      <c r="E51" s="143"/>
      <c r="F51" s="7">
        <f>D51*E51</f>
        <v>0</v>
      </c>
    </row>
    <row r="52" ht="15">
      <c r="E52" s="143"/>
    </row>
    <row r="53" spans="1:5" ht="45">
      <c r="A53" s="4" t="s">
        <v>28</v>
      </c>
      <c r="B53" s="5" t="s">
        <v>124</v>
      </c>
      <c r="E53" s="143"/>
    </row>
    <row r="54" spans="3:6" ht="15">
      <c r="C54" s="6" t="s">
        <v>21</v>
      </c>
      <c r="D54" s="7">
        <v>1.2</v>
      </c>
      <c r="E54" s="143"/>
      <c r="F54" s="7">
        <f>D54*E54</f>
        <v>0</v>
      </c>
    </row>
    <row r="55" ht="15">
      <c r="E55" s="143"/>
    </row>
    <row r="56" spans="1:5" ht="33" customHeight="1">
      <c r="A56" s="4" t="s">
        <v>35</v>
      </c>
      <c r="B56" s="5" t="s">
        <v>125</v>
      </c>
      <c r="E56" s="143"/>
    </row>
    <row r="57" spans="3:6" ht="15">
      <c r="C57" s="6" t="s">
        <v>21</v>
      </c>
      <c r="D57" s="7">
        <v>0.18</v>
      </c>
      <c r="E57" s="143"/>
      <c r="F57" s="7">
        <f>D57*E57</f>
        <v>0</v>
      </c>
    </row>
    <row r="58" ht="15">
      <c r="E58" s="143"/>
    </row>
    <row r="59" spans="1:5" ht="45">
      <c r="A59" s="4" t="s">
        <v>52</v>
      </c>
      <c r="B59" s="5" t="s">
        <v>129</v>
      </c>
      <c r="E59" s="143"/>
    </row>
    <row r="60" spans="3:6" ht="15">
      <c r="C60" s="6" t="s">
        <v>20</v>
      </c>
      <c r="D60" s="7">
        <v>8.3</v>
      </c>
      <c r="E60" s="143"/>
      <c r="F60" s="7">
        <f>D60*E60</f>
        <v>0</v>
      </c>
    </row>
    <row r="61" ht="15">
      <c r="E61" s="143"/>
    </row>
    <row r="62" spans="1:5" ht="60">
      <c r="A62" s="4" t="s">
        <v>68</v>
      </c>
      <c r="B62" s="5" t="s">
        <v>128</v>
      </c>
      <c r="E62" s="143"/>
    </row>
    <row r="63" spans="3:6" ht="15">
      <c r="C63" s="6" t="s">
        <v>15</v>
      </c>
      <c r="D63" s="7">
        <v>15.3</v>
      </c>
      <c r="E63" s="143"/>
      <c r="F63" s="7">
        <f>D63*E63</f>
        <v>0</v>
      </c>
    </row>
    <row r="64" spans="1:6" ht="15">
      <c r="A64" s="9"/>
      <c r="B64" s="10"/>
      <c r="C64" s="11"/>
      <c r="D64" s="12"/>
      <c r="E64" s="144"/>
      <c r="F64" s="12"/>
    </row>
    <row r="65" ht="15">
      <c r="E65" s="143"/>
    </row>
    <row r="66" spans="2:6" ht="15">
      <c r="B66" s="5" t="s">
        <v>45</v>
      </c>
      <c r="E66" s="143"/>
      <c r="F66" s="7">
        <f>SUM(F33:F64)</f>
        <v>0</v>
      </c>
    </row>
    <row r="67" ht="15">
      <c r="E67" s="143"/>
    </row>
    <row r="68" spans="1:5" ht="15">
      <c r="A68" s="4" t="s">
        <v>4</v>
      </c>
      <c r="B68" s="5" t="s">
        <v>6</v>
      </c>
      <c r="E68" s="143"/>
    </row>
    <row r="69" ht="15">
      <c r="E69" s="143"/>
    </row>
    <row r="70" spans="1:5" ht="45">
      <c r="A70" s="4" t="s">
        <v>2</v>
      </c>
      <c r="B70" s="5" t="s">
        <v>132</v>
      </c>
      <c r="E70" s="143"/>
    </row>
    <row r="71" spans="3:6" ht="15">
      <c r="C71" s="6" t="s">
        <v>15</v>
      </c>
      <c r="D71" s="7">
        <v>15.3</v>
      </c>
      <c r="E71" s="143"/>
      <c r="F71" s="7">
        <f>D71*E71</f>
        <v>0</v>
      </c>
    </row>
    <row r="72" spans="1:6" ht="15">
      <c r="A72" s="9"/>
      <c r="B72" s="10"/>
      <c r="C72" s="11"/>
      <c r="D72" s="12"/>
      <c r="E72" s="144"/>
      <c r="F72" s="12"/>
    </row>
    <row r="73" ht="15">
      <c r="E73" s="143"/>
    </row>
    <row r="74" spans="2:6" ht="15">
      <c r="B74" s="5" t="s">
        <v>47</v>
      </c>
      <c r="E74" s="143"/>
      <c r="F74" s="7">
        <f>SUM(F71:F71)</f>
        <v>0</v>
      </c>
    </row>
    <row r="75" ht="15">
      <c r="E75" s="143"/>
    </row>
    <row r="76" spans="1:5" ht="15">
      <c r="A76" s="4" t="s">
        <v>5</v>
      </c>
      <c r="B76" s="5" t="s">
        <v>8</v>
      </c>
      <c r="E76" s="143"/>
    </row>
    <row r="77" ht="15">
      <c r="E77" s="143"/>
    </row>
    <row r="78" spans="1:5" ht="45">
      <c r="A78" s="4" t="s">
        <v>2</v>
      </c>
      <c r="B78" s="2" t="s">
        <v>137</v>
      </c>
      <c r="C78" s="13"/>
      <c r="D78" s="14"/>
      <c r="E78" s="145"/>
    </row>
    <row r="79" spans="2:6" ht="15">
      <c r="B79" s="2"/>
      <c r="C79" s="15" t="s">
        <v>20</v>
      </c>
      <c r="D79" s="14">
        <v>5.45</v>
      </c>
      <c r="E79" s="145"/>
      <c r="F79" s="7">
        <f>D79*E79</f>
        <v>0</v>
      </c>
    </row>
    <row r="80" spans="1:6" ht="15">
      <c r="A80" s="9"/>
      <c r="B80" s="10"/>
      <c r="C80" s="11"/>
      <c r="D80" s="12"/>
      <c r="E80" s="144"/>
      <c r="F80" s="12"/>
    </row>
    <row r="81" ht="15">
      <c r="E81" s="143"/>
    </row>
    <row r="82" spans="2:6" ht="15">
      <c r="B82" s="5" t="s">
        <v>48</v>
      </c>
      <c r="E82" s="143"/>
      <c r="F82" s="7">
        <f>SUM(F79:F80)</f>
        <v>0</v>
      </c>
    </row>
    <row r="83" ht="15">
      <c r="E83" s="143"/>
    </row>
    <row r="84" spans="1:5" ht="15">
      <c r="A84" s="4" t="s">
        <v>7</v>
      </c>
      <c r="B84" s="5" t="s">
        <v>19</v>
      </c>
      <c r="E84" s="143"/>
    </row>
    <row r="85" ht="15">
      <c r="E85" s="143"/>
    </row>
    <row r="86" ht="15">
      <c r="E86" s="143"/>
    </row>
    <row r="87" spans="1:5" ht="75">
      <c r="A87" s="4" t="s">
        <v>2</v>
      </c>
      <c r="B87" s="5" t="s">
        <v>37</v>
      </c>
      <c r="E87" s="143"/>
    </row>
    <row r="88" spans="3:6" ht="15">
      <c r="C88" s="6" t="s">
        <v>15</v>
      </c>
      <c r="D88" s="7">
        <v>5</v>
      </c>
      <c r="E88" s="143"/>
      <c r="F88" s="7">
        <f>D88*E88</f>
        <v>0</v>
      </c>
    </row>
    <row r="89" spans="1:6" ht="15">
      <c r="A89" s="9"/>
      <c r="B89" s="10"/>
      <c r="C89" s="11"/>
      <c r="D89" s="12"/>
      <c r="E89" s="144"/>
      <c r="F89" s="12"/>
    </row>
    <row r="90" ht="15">
      <c r="E90" s="143"/>
    </row>
    <row r="91" spans="2:6" ht="15">
      <c r="B91" s="5" t="s">
        <v>49</v>
      </c>
      <c r="E91" s="143"/>
      <c r="F91" s="7">
        <f>SUM(F86:F89)</f>
        <v>0</v>
      </c>
    </row>
    <row r="92" ht="15">
      <c r="E92" s="143"/>
    </row>
    <row r="93" spans="1:5" ht="15">
      <c r="A93" s="4" t="s">
        <v>9</v>
      </c>
      <c r="B93" s="5" t="s">
        <v>38</v>
      </c>
      <c r="E93" s="143"/>
    </row>
    <row r="94" ht="15">
      <c r="E94" s="143"/>
    </row>
    <row r="95" spans="1:5" ht="45">
      <c r="A95" s="4" t="s">
        <v>2</v>
      </c>
      <c r="B95" s="2" t="s">
        <v>39</v>
      </c>
      <c r="C95" s="13"/>
      <c r="D95" s="14"/>
      <c r="E95" s="145"/>
    </row>
    <row r="96" spans="2:5" ht="15">
      <c r="B96" s="17" t="s">
        <v>40</v>
      </c>
      <c r="C96" s="13"/>
      <c r="D96" s="14"/>
      <c r="E96" s="145"/>
    </row>
    <row r="97" spans="2:5" ht="30">
      <c r="B97" s="2" t="s">
        <v>43</v>
      </c>
      <c r="C97" s="13"/>
      <c r="D97" s="14"/>
      <c r="E97" s="145"/>
    </row>
    <row r="98" spans="2:5" ht="15">
      <c r="B98" s="17" t="s">
        <v>40</v>
      </c>
      <c r="C98" s="13"/>
      <c r="D98" s="14"/>
      <c r="E98" s="145"/>
    </row>
    <row r="99" spans="2:5" ht="15">
      <c r="B99" s="17" t="s">
        <v>41</v>
      </c>
      <c r="C99" s="13"/>
      <c r="D99" s="14"/>
      <c r="E99" s="145"/>
    </row>
    <row r="100" spans="2:5" ht="15">
      <c r="B100" s="17" t="s">
        <v>40</v>
      </c>
      <c r="C100" s="13"/>
      <c r="D100" s="14"/>
      <c r="E100" s="145"/>
    </row>
    <row r="101" spans="2:5" ht="15">
      <c r="B101" s="17" t="s">
        <v>42</v>
      </c>
      <c r="C101" s="13"/>
      <c r="D101" s="14"/>
      <c r="E101" s="145"/>
    </row>
    <row r="102" spans="2:6" ht="15">
      <c r="B102" s="2"/>
      <c r="C102" s="13" t="s">
        <v>15</v>
      </c>
      <c r="D102" s="14">
        <v>2.1</v>
      </c>
      <c r="E102" s="145"/>
      <c r="F102" s="7">
        <f>D102*E102</f>
        <v>0</v>
      </c>
    </row>
    <row r="103" spans="1:6" ht="15">
      <c r="A103" s="9"/>
      <c r="B103" s="10"/>
      <c r="C103" s="11"/>
      <c r="D103" s="12"/>
      <c r="E103" s="144"/>
      <c r="F103" s="12"/>
    </row>
    <row r="104" ht="15">
      <c r="E104" s="143"/>
    </row>
    <row r="105" spans="2:6" ht="15">
      <c r="B105" s="5" t="s">
        <v>50</v>
      </c>
      <c r="E105" s="143"/>
      <c r="F105" s="7">
        <f>SUM(F102:F104)</f>
        <v>0</v>
      </c>
    </row>
    <row r="106" ht="15">
      <c r="E106" s="143"/>
    </row>
    <row r="107" spans="1:5" ht="15">
      <c r="A107" s="4" t="s">
        <v>17</v>
      </c>
      <c r="B107" s="5" t="s">
        <v>44</v>
      </c>
      <c r="E107" s="143"/>
    </row>
    <row r="108" ht="15">
      <c r="E108" s="143"/>
    </row>
    <row r="109" spans="1:5" ht="270">
      <c r="A109" s="4" t="s">
        <v>2</v>
      </c>
      <c r="B109" s="5" t="s">
        <v>153</v>
      </c>
      <c r="E109" s="143"/>
    </row>
    <row r="110" spans="2:5" ht="30">
      <c r="B110" s="5" t="s">
        <v>98</v>
      </c>
      <c r="E110" s="143"/>
    </row>
    <row r="111" spans="3:6" ht="15">
      <c r="C111" s="6" t="s">
        <v>14</v>
      </c>
      <c r="D111" s="7">
        <v>1</v>
      </c>
      <c r="E111" s="143"/>
      <c r="F111" s="7">
        <f>D111*E111</f>
        <v>0</v>
      </c>
    </row>
    <row r="112" ht="15">
      <c r="E112" s="143"/>
    </row>
    <row r="113" spans="1:6" ht="45">
      <c r="A113" s="4" t="s">
        <v>4</v>
      </c>
      <c r="B113" s="5" t="s">
        <v>133</v>
      </c>
      <c r="C113" s="6" t="s">
        <v>14</v>
      </c>
      <c r="D113" s="7">
        <v>2</v>
      </c>
      <c r="E113" s="143"/>
      <c r="F113" s="7">
        <f>D113*E113</f>
        <v>0</v>
      </c>
    </row>
    <row r="114" ht="15">
      <c r="E114" s="143"/>
    </row>
    <row r="115" spans="1:5" ht="270">
      <c r="A115" s="4" t="s">
        <v>5</v>
      </c>
      <c r="B115" s="5" t="s">
        <v>136</v>
      </c>
      <c r="E115" s="143"/>
    </row>
    <row r="116" spans="1:6" ht="15">
      <c r="A116" s="18"/>
      <c r="B116" s="19"/>
      <c r="C116" s="20" t="s">
        <v>23</v>
      </c>
      <c r="D116" s="21">
        <v>1</v>
      </c>
      <c r="E116" s="146"/>
      <c r="F116" s="7">
        <f>D116*E116</f>
        <v>0</v>
      </c>
    </row>
    <row r="117" spans="1:6" ht="15">
      <c r="A117" s="9"/>
      <c r="B117" s="10"/>
      <c r="C117" s="11"/>
      <c r="D117" s="12"/>
      <c r="E117" s="144"/>
      <c r="F117" s="12"/>
    </row>
    <row r="118" ht="15">
      <c r="E118" s="143"/>
    </row>
    <row r="119" spans="2:6" ht="15">
      <c r="B119" s="5" t="s">
        <v>51</v>
      </c>
      <c r="E119" s="143"/>
      <c r="F119" s="7">
        <f>SUM(F111:F117)</f>
        <v>0</v>
      </c>
    </row>
    <row r="120" ht="15">
      <c r="E120" s="143"/>
    </row>
    <row r="121" ht="15">
      <c r="E121" s="143"/>
    </row>
    <row r="122" spans="1:5" ht="15">
      <c r="A122" s="4" t="s">
        <v>22</v>
      </c>
      <c r="B122" s="5" t="s">
        <v>80</v>
      </c>
      <c r="E122" s="143"/>
    </row>
    <row r="123" ht="15">
      <c r="E123" s="143"/>
    </row>
    <row r="124" ht="15">
      <c r="E124" s="143"/>
    </row>
    <row r="125" spans="1:5" ht="45">
      <c r="A125" s="4" t="s">
        <v>2</v>
      </c>
      <c r="B125" s="5" t="s">
        <v>130</v>
      </c>
      <c r="E125" s="143"/>
    </row>
    <row r="126" spans="3:6" ht="15">
      <c r="C126" s="6" t="s">
        <v>15</v>
      </c>
      <c r="D126" s="7">
        <v>10</v>
      </c>
      <c r="E126" s="143"/>
      <c r="F126" s="7">
        <f>D126*E126</f>
        <v>0</v>
      </c>
    </row>
    <row r="127" ht="15">
      <c r="E127" s="143"/>
    </row>
    <row r="128" spans="1:5" ht="75">
      <c r="A128" s="4" t="s">
        <v>4</v>
      </c>
      <c r="B128" s="5" t="s">
        <v>138</v>
      </c>
      <c r="E128" s="143"/>
    </row>
    <row r="129" spans="3:6" ht="15">
      <c r="C129" s="6" t="s">
        <v>15</v>
      </c>
      <c r="D129" s="7">
        <v>2.1</v>
      </c>
      <c r="E129" s="143"/>
      <c r="F129" s="7">
        <f>D129*E129</f>
        <v>0</v>
      </c>
    </row>
    <row r="130" ht="15">
      <c r="E130" s="143"/>
    </row>
    <row r="131" spans="1:5" ht="90">
      <c r="A131" s="4" t="s">
        <v>5</v>
      </c>
      <c r="B131" s="5" t="s">
        <v>139</v>
      </c>
      <c r="E131" s="143"/>
    </row>
    <row r="132" spans="3:6" ht="15">
      <c r="C132" s="6" t="s">
        <v>15</v>
      </c>
      <c r="D132" s="7">
        <v>15.3</v>
      </c>
      <c r="E132" s="143"/>
      <c r="F132" s="7">
        <f>D132*E132</f>
        <v>0</v>
      </c>
    </row>
    <row r="133" spans="1:6" ht="15">
      <c r="A133" s="9"/>
      <c r="B133" s="10"/>
      <c r="C133" s="11"/>
      <c r="D133" s="12"/>
      <c r="E133" s="144"/>
      <c r="F133" s="12"/>
    </row>
    <row r="134" spans="1:6" ht="15">
      <c r="A134" s="18"/>
      <c r="B134" s="19"/>
      <c r="C134" s="20"/>
      <c r="D134" s="21"/>
      <c r="E134" s="146"/>
      <c r="F134" s="21"/>
    </row>
    <row r="135" spans="1:6" ht="15">
      <c r="A135" s="18"/>
      <c r="B135" s="19" t="s">
        <v>106</v>
      </c>
      <c r="C135" s="20"/>
      <c r="D135" s="21"/>
      <c r="E135" s="146"/>
      <c r="F135" s="21">
        <f>SUM(F126:F133)</f>
        <v>0</v>
      </c>
    </row>
    <row r="136" ht="15">
      <c r="E136" s="143"/>
    </row>
    <row r="137" spans="1:5" ht="15">
      <c r="A137" s="4" t="s">
        <v>28</v>
      </c>
      <c r="B137" s="5" t="s">
        <v>88</v>
      </c>
      <c r="E137" s="143"/>
    </row>
    <row r="138" ht="15">
      <c r="E138" s="143"/>
    </row>
    <row r="139" spans="1:5" ht="60">
      <c r="A139" s="4" t="s">
        <v>2</v>
      </c>
      <c r="B139" s="5" t="s">
        <v>134</v>
      </c>
      <c r="E139" s="143"/>
    </row>
    <row r="140" spans="3:6" ht="15">
      <c r="C140" s="6" t="s">
        <v>15</v>
      </c>
      <c r="D140" s="7">
        <v>25</v>
      </c>
      <c r="E140" s="143"/>
      <c r="F140" s="7">
        <f>D140*E140</f>
        <v>0</v>
      </c>
    </row>
    <row r="141" ht="15">
      <c r="E141" s="143"/>
    </row>
    <row r="142" spans="1:5" ht="15">
      <c r="A142" s="4" t="s">
        <v>4</v>
      </c>
      <c r="B142" s="5" t="s">
        <v>90</v>
      </c>
      <c r="E142" s="143"/>
    </row>
    <row r="143" spans="3:6" ht="15">
      <c r="C143" s="6" t="s">
        <v>20</v>
      </c>
      <c r="D143" s="7">
        <v>10</v>
      </c>
      <c r="E143" s="143"/>
      <c r="F143" s="7">
        <f>D143*E143</f>
        <v>0</v>
      </c>
    </row>
    <row r="144" ht="15">
      <c r="E144" s="143"/>
    </row>
    <row r="145" spans="1:5" ht="45">
      <c r="A145" s="4" t="s">
        <v>5</v>
      </c>
      <c r="B145" s="5" t="s">
        <v>107</v>
      </c>
      <c r="E145" s="143"/>
    </row>
    <row r="146" spans="3:6" ht="15">
      <c r="C146" s="6" t="s">
        <v>15</v>
      </c>
      <c r="D146" s="7">
        <f>65+20</f>
        <v>85</v>
      </c>
      <c r="E146" s="143"/>
      <c r="F146" s="7">
        <f>D146*E146</f>
        <v>0</v>
      </c>
    </row>
    <row r="147" spans="1:6" ht="15">
      <c r="A147" s="9"/>
      <c r="B147" s="10"/>
      <c r="C147" s="11"/>
      <c r="D147" s="12"/>
      <c r="E147" s="144"/>
      <c r="F147" s="12"/>
    </row>
    <row r="148" ht="15">
      <c r="E148" s="143"/>
    </row>
    <row r="149" spans="2:6" ht="15">
      <c r="B149" s="5" t="s">
        <v>108</v>
      </c>
      <c r="E149" s="143"/>
      <c r="F149" s="7">
        <f>SUM(F140:F147)</f>
        <v>0</v>
      </c>
    </row>
    <row r="150" ht="15">
      <c r="E150" s="143"/>
    </row>
    <row r="151" spans="1:5" ht="15">
      <c r="A151" s="4" t="s">
        <v>35</v>
      </c>
      <c r="B151" s="5" t="s">
        <v>91</v>
      </c>
      <c r="E151" s="143"/>
    </row>
    <row r="152" ht="15">
      <c r="E152" s="143"/>
    </row>
    <row r="153" spans="1:5" ht="60">
      <c r="A153" s="4" t="s">
        <v>2</v>
      </c>
      <c r="B153" s="5" t="s">
        <v>135</v>
      </c>
      <c r="E153" s="143"/>
    </row>
    <row r="154" spans="3:6" ht="15">
      <c r="C154" s="6" t="s">
        <v>23</v>
      </c>
      <c r="D154" s="7">
        <v>1</v>
      </c>
      <c r="E154" s="143"/>
      <c r="F154" s="7">
        <f>D154*E154</f>
        <v>0</v>
      </c>
    </row>
    <row r="155" ht="15">
      <c r="E155" s="143"/>
    </row>
    <row r="156" spans="1:5" ht="105">
      <c r="A156" s="4" t="s">
        <v>4</v>
      </c>
      <c r="B156" s="5" t="s">
        <v>100</v>
      </c>
      <c r="E156" s="143"/>
    </row>
    <row r="157" spans="3:6" ht="15">
      <c r="C157" s="6" t="s">
        <v>15</v>
      </c>
      <c r="D157" s="7">
        <f>40.7+15.3</f>
        <v>56</v>
      </c>
      <c r="E157" s="143"/>
      <c r="F157" s="7">
        <f>D157*E157</f>
        <v>0</v>
      </c>
    </row>
    <row r="158" spans="1:6" ht="15">
      <c r="A158" s="9"/>
      <c r="B158" s="10"/>
      <c r="C158" s="11"/>
      <c r="D158" s="12"/>
      <c r="E158" s="144"/>
      <c r="F158" s="12"/>
    </row>
    <row r="159" ht="15">
      <c r="E159" s="143"/>
    </row>
    <row r="160" spans="2:6" ht="15">
      <c r="B160" s="5" t="s">
        <v>109</v>
      </c>
      <c r="E160" s="143"/>
      <c r="F160" s="7">
        <f>SUM(F154:F158)</f>
        <v>0</v>
      </c>
    </row>
  </sheetData>
  <sheetProtection password="CB95" sheet="1"/>
  <printOptions/>
  <pageMargins left="0.7086614173228347" right="0.7086614173228347" top="0.7480314960629921" bottom="0.7480314960629921" header="0.31496062992125984" footer="0.31496062992125984"/>
  <pageSetup orientation="portrait" paperSize="9" scale="90" r:id="rId1"/>
  <rowBreaks count="6" manualBreakCount="6">
    <brk id="27" max="255" man="1"/>
    <brk id="49" max="255" man="1"/>
    <brk id="75" max="255" man="1"/>
    <brk id="106" max="255" man="1"/>
    <brk id="120" max="255" man="1"/>
    <brk id="1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Tomaž</dc:creator>
  <cp:keywords/>
  <dc:description/>
  <cp:lastModifiedBy>Mojca Katelic</cp:lastModifiedBy>
  <cp:lastPrinted>2020-05-14T15:34:23Z</cp:lastPrinted>
  <dcterms:created xsi:type="dcterms:W3CDTF">2012-08-27T20:09:06Z</dcterms:created>
  <dcterms:modified xsi:type="dcterms:W3CDTF">2020-05-15T10:36:56Z</dcterms:modified>
  <cp:category/>
  <cp:version/>
  <cp:contentType/>
  <cp:contentStatus/>
</cp:coreProperties>
</file>