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er\Documents\IJFP 2017\DSO Grosuplje\Razpis 2018\"/>
    </mc:Choice>
  </mc:AlternateContent>
  <bookViews>
    <workbookView xWindow="720" yWindow="272" windowWidth="15487" windowHeight="11642" tabRatio="947"/>
  </bookViews>
  <sheets>
    <sheet name="GO dela" sheetId="6" r:id="rId1"/>
  </sheets>
  <externalReferences>
    <externalReference r:id="rId2"/>
    <externalReference r:id="rId3"/>
  </externalReferences>
  <definedNames>
    <definedName name="_xlnm.Print_Area" localSheetId="0">'GO dela'!$A$1:$F$452</definedName>
  </definedNames>
  <calcPr calcId="152511"/>
</workbook>
</file>

<file path=xl/calcChain.xml><?xml version="1.0" encoding="utf-8"?>
<calcChain xmlns="http://schemas.openxmlformats.org/spreadsheetml/2006/main">
  <c r="D79" i="6" l="1"/>
  <c r="D76" i="6"/>
  <c r="F25" i="6" l="1"/>
  <c r="F24" i="6" l="1"/>
  <c r="F322" i="6" l="1"/>
  <c r="F325" i="6"/>
  <c r="F433" i="6" l="1"/>
  <c r="F434" i="6"/>
  <c r="F435" i="6"/>
  <c r="F436" i="6"/>
  <c r="F437" i="6"/>
  <c r="F438" i="6"/>
  <c r="F442" i="6"/>
  <c r="F443" i="6"/>
  <c r="F445" i="6"/>
  <c r="F432" i="6"/>
  <c r="F399" i="6" l="1"/>
  <c r="F396" i="6" l="1"/>
  <c r="F277" i="6"/>
  <c r="F276" i="6"/>
  <c r="F240" i="6" l="1"/>
  <c r="F157" i="6"/>
  <c r="F145" i="6"/>
  <c r="F163" i="6"/>
  <c r="F160" i="6"/>
  <c r="F154" i="6"/>
  <c r="F151" i="6"/>
  <c r="F288" i="6"/>
  <c r="F117" i="6"/>
  <c r="F282" i="6"/>
  <c r="F281" i="6"/>
  <c r="F414" i="6"/>
  <c r="F419" i="6"/>
  <c r="F402" i="6"/>
  <c r="F390" i="6"/>
  <c r="F189" i="6"/>
  <c r="F136" i="6"/>
  <c r="F231" i="6"/>
  <c r="F120" i="6"/>
  <c r="F234" i="6"/>
  <c r="F394" i="6"/>
  <c r="F285" i="6"/>
  <c r="F126" i="6"/>
  <c r="F428" i="6"/>
  <c r="F448" i="6" s="1"/>
  <c r="D75" i="6" s="1"/>
  <c r="F343" i="6"/>
  <c r="F142" i="6"/>
  <c r="F102" i="6"/>
  <c r="F107" i="6" s="1"/>
  <c r="D59" i="6" s="1"/>
  <c r="F148" i="6"/>
  <c r="F129" i="6"/>
  <c r="F262" i="6"/>
  <c r="F392" i="6"/>
  <c r="F363" i="6"/>
  <c r="F346" i="6"/>
  <c r="F340" i="6"/>
  <c r="F259" i="6"/>
  <c r="F237" i="6"/>
  <c r="F228" i="6"/>
  <c r="F225" i="6"/>
  <c r="F220" i="6"/>
  <c r="F217" i="6"/>
  <c r="F212" i="6"/>
  <c r="F209" i="6"/>
  <c r="F191" i="6"/>
  <c r="F172" i="6"/>
  <c r="F169" i="6"/>
  <c r="F166" i="6"/>
  <c r="F139" i="6"/>
  <c r="F132" i="6"/>
  <c r="F123" i="6"/>
  <c r="F422" i="6" l="1"/>
  <c r="D74" i="6" s="1"/>
  <c r="F366" i="6"/>
  <c r="D72" i="6" s="1"/>
  <c r="F195" i="6"/>
  <c r="D61" i="6" s="1"/>
  <c r="F406" i="6"/>
  <c r="D73" i="6" s="1"/>
  <c r="F245" i="6"/>
  <c r="D62" i="6" s="1"/>
  <c r="F349" i="6"/>
  <c r="D71" i="6" s="1"/>
  <c r="F328" i="6"/>
  <c r="D70" i="6" s="1"/>
  <c r="F293" i="6"/>
  <c r="D69" i="6" s="1"/>
  <c r="F176" i="6"/>
  <c r="D60" i="6" s="1"/>
  <c r="F23" i="6" l="1"/>
  <c r="D64" i="6"/>
  <c r="F22" i="6" s="1"/>
  <c r="F28" i="6" l="1"/>
  <c r="F30" i="6" s="1"/>
  <c r="F32" i="6" l="1"/>
  <c r="F35" i="6" s="1"/>
</calcChain>
</file>

<file path=xl/sharedStrings.xml><?xml version="1.0" encoding="utf-8"?>
<sst xmlns="http://schemas.openxmlformats.org/spreadsheetml/2006/main" count="402" uniqueCount="217">
  <si>
    <t>Opomba:</t>
  </si>
  <si>
    <t>V opisu keramičarskih del je predvideno polaganje stenske keramike v kopalnici klasično do svetle višine stropa, v primeru, da se odloči investitor za nižjo višino polaganja stenske keramike, o tem obvesti izvajalca ker. del.</t>
  </si>
  <si>
    <t>* Poleg splošno veljavnih EU standardov in normativov se upošteva tudi SIST/TC KER, SIST EN 12808-1: 2008, 12808-2:2008, 12808-3:2008, 12808-4:2008.</t>
  </si>
  <si>
    <t>a.</t>
  </si>
  <si>
    <t>izdelava plavajočega armiranega cementnega estriha ali betonskega tlaka  C25/30 z dodatkom mikroarmature iz PP vlaken ( kot npr. Fibrins F 120 ali enakovredno)  v količini  0,95 kg/m3, zaščita z Pe folijo deb. 0,15mm, vključno z obdelavo površine za  polaganje finalnega tlaka.</t>
  </si>
  <si>
    <t>SKUPNA REKAPITULACIJA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</si>
  <si>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</si>
  <si>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</si>
  <si>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</si>
  <si>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</si>
  <si>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</si>
  <si>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</si>
  <si>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</si>
  <si>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</si>
  <si>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</si>
  <si>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</si>
  <si>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</t>
  </si>
  <si>
    <t>GRADBENA DELA</t>
  </si>
  <si>
    <t>B</t>
  </si>
  <si>
    <t>OBRTNIŠKA DELA</t>
  </si>
  <si>
    <t>A.</t>
  </si>
  <si>
    <t>GRADBENA DELA:</t>
  </si>
  <si>
    <t>PREDDELA (PRIPRAVLJALNA DELA)</t>
  </si>
  <si>
    <t>RUŠITVENA DELA</t>
  </si>
  <si>
    <t>BETONSKA DELA</t>
  </si>
  <si>
    <t>ZIDARSKA DELA</t>
  </si>
  <si>
    <t>SKUPAJ GRADBENA DELA</t>
  </si>
  <si>
    <t>B.</t>
  </si>
  <si>
    <t>OBRTNIŠKA DELA:</t>
  </si>
  <si>
    <t>MIZARSKA DELA (STAVBNO POHIŠTVO)</t>
  </si>
  <si>
    <t>TLAKARSKA DELA</t>
  </si>
  <si>
    <t>SLIKOPLESKARSKA DELA</t>
  </si>
  <si>
    <t>KERAMIČARSKA DELA</t>
  </si>
  <si>
    <t>SKUPAJ OBRTNIŠKA DELA</t>
  </si>
  <si>
    <t>SKUPAJ A + B</t>
  </si>
  <si>
    <t>PRIPRAVLJALNA  DELA</t>
  </si>
  <si>
    <t>poz.</t>
  </si>
  <si>
    <t>opis</t>
  </si>
  <si>
    <t>enota</t>
  </si>
  <si>
    <t>št. enot</t>
  </si>
  <si>
    <t>cena enot €</t>
  </si>
  <si>
    <t>sk. cena €</t>
  </si>
  <si>
    <t>Splošna določila:</t>
  </si>
  <si>
    <t>Splošna določila veljavna v RS in EU mora izvajalec del upoštevati v ponudbi in pri izvajanju del !!</t>
  </si>
  <si>
    <t>OPOMBA:</t>
  </si>
  <si>
    <t>Zaščita prostorov kateri niso predmet adaptacije pred zaprašitvijo, kompletno z upoštevanjem vsega potrebnega dela in materiala za popolno zaščito le teh!! (npr. dostopni skupni hodniki, sosednji vhodi, stopnišča,...)</t>
  </si>
  <si>
    <t>kpl</t>
  </si>
  <si>
    <t>SKUPAJ:</t>
  </si>
  <si>
    <t>m2</t>
  </si>
  <si>
    <t>kos</t>
  </si>
  <si>
    <t>12.</t>
  </si>
  <si>
    <t>13.</t>
  </si>
  <si>
    <t>Rušenje poškodovanih grobih in finih ometov s predhodnim rahlim močenjem proti zapraševanju</t>
  </si>
  <si>
    <t>14.</t>
  </si>
  <si>
    <t>15.</t>
  </si>
  <si>
    <t>Odstranitev PVC/oz. drugega sorodnega finalnega tlaka, vključno s stenskimi oblimki/trakovi.</t>
  </si>
  <si>
    <t>* Poleg splošno veljavnih EU standardov in normativov se upošteva tudi SIST EN 1992-1-1: 2005/A101:2006, SIST EN 1994 - 1-1: 2005/A 101: 2006, SIST TC BPI, SIST EN 14845- 1: 2007, SIST EN 1766: 2002.</t>
  </si>
  <si>
    <t>poz</t>
  </si>
  <si>
    <t>POŽARNA ODPORNOST GRADBENIH KONSTRUKCIJ:</t>
  </si>
  <si>
    <t xml:space="preserve"> - vse odprtine v ploščah in preboji v stenah se po izvedbi instalacij zaprejo tako, da je dosežena požarna odpornost 60 min (R/EI 60)</t>
  </si>
  <si>
    <t>Brušenje obstoječega betonskega estriha po odstranitvi PVC/podobne lepljene talne obloge, kompletno z izvedbo premaza za boljšo sprijemljivost pred ponovnim polaganjem finalne talne obloge!</t>
  </si>
  <si>
    <t>Izdelava obbetoniranja kanalizacijskih in ostalih cevi str. instal., PVC/oz. iz drugega materiala cevi.</t>
  </si>
  <si>
    <t>Zidarska obdelava z zametavanjem utorov/kanalov za potrebe elektro in vodovodne instalacije, s podaljšano a.c. malto.</t>
  </si>
  <si>
    <t>m1</t>
  </si>
  <si>
    <t>Pred vgradnjo finalnega tlaka je potrebno predložiti vzorec  investitorju, projektantu in nadzornemu organu v potrditev!!</t>
  </si>
  <si>
    <t>*Obračun po kompletni sestavi, kvalitetno položenega poda, s predložitvijo ustreznih certifikatov.!!</t>
  </si>
  <si>
    <t>* v primeru, da je obstoječa talna površina pred pologanjem finalnega tlaka potrebna sanacijskih del, se izvede predhodna izravnava arm. bet. estriha. Pred izvedbo take vrste del, predhodno pridobiti soglasje investitorja.</t>
  </si>
  <si>
    <t>Dobava in montaža gumi ščitnikov za vrata (montaža na tla oz. zid).</t>
  </si>
  <si>
    <t>OPOMBA!</t>
  </si>
  <si>
    <t>Barve določiti glede na barvno shemo proizvajalca barv, katero določi investitor</t>
  </si>
  <si>
    <t>* Poleg splošno veljavnih EU standardov in normativov se upošteva tudi SIST/TC BLP.</t>
  </si>
  <si>
    <t>&gt; v kuhinji</t>
  </si>
  <si>
    <t>Pred pričetkom GOI del je potrebno vse opise, izmere, količine in obdelave kontrolirati po zadnjeveljavnih načrtih/skicah in popisu del, ter preveriti dejanske izmere na objektu.</t>
  </si>
  <si>
    <t>* Pri izvajanju rušitvenih del paziti, da ne pride do poškodbe inštalacij (elektro in strojnih). V primeru, da pride do namernih poškodb se popravilo škode obračuna v breme povzročitelja poškodbe.</t>
  </si>
  <si>
    <t>Izvedba betonske izravnave v območjih obstoječih predelnih sten in prehodov inštalacij deb. 4 cm.</t>
  </si>
  <si>
    <t>V ceni posameznih postavk je potrebno upoštevati ročni/strojni iznos, nakladanje, odvoz materialov v trajno deponijo (TD), s plačilom vseh potrebnih taks in grobo čiščenje tangiranih površin.</t>
  </si>
  <si>
    <t xml:space="preserve">Vsi uporabljeni karamičarski materiali morajo izpolnjevati vse norme in standarde za keramičarske ploščice, to so upogibna trdnost, drsnost talne keramike (dinamičnih koeficient trenja - Tortus, Pendulum, statični koeficient trenja), odpornost na kemikalije (kisline/baze), odpornost na madeže, vpijanje vode, dimenzije in pravilnost oblike (norme EN98-do EN202).
 </t>
  </si>
  <si>
    <t>RAZNA DELA</t>
  </si>
  <si>
    <t>R E K A P I T U L A C I J A</t>
  </si>
  <si>
    <t>GRADBENO OBRTNIŠKA DELA</t>
  </si>
  <si>
    <t>Obzidava cevi za elektriko, vodo oz. strojnim instalacijam s finim ometom v širini  do 20 cm.</t>
  </si>
  <si>
    <t xml:space="preserve">Dobava in vgradnja PVC vogalnikov, za ojačitev obstoječih vogalov sten, bandažiranje vogalnikov in obdelava v barvni obdelavi </t>
  </si>
  <si>
    <t>odstranitev samo na mestih poškodb,  po odstranitvi stenske keramike, ali vgradnih elementov</t>
  </si>
  <si>
    <t>Dobava in montaža mavčno-kartonskih predelnih sten in stropov sistema Knauf ali enakovredno, kompletno z vsem potrebnim pritrdilnim materialom, podkonstrukcijo in bandažiranjem stikov:</t>
  </si>
  <si>
    <t>SKUPAJ GRADBENO DELA</t>
  </si>
  <si>
    <t>SKUPAJ VSA DELA Z DDV:</t>
  </si>
  <si>
    <t>Investitor:</t>
  </si>
  <si>
    <t>Naziv objekta:</t>
  </si>
  <si>
    <t>Naslov:</t>
  </si>
  <si>
    <t>Vrsta del:</t>
  </si>
  <si>
    <t>Obnovitvena dela</t>
  </si>
  <si>
    <t>C</t>
  </si>
  <si>
    <t>D</t>
  </si>
  <si>
    <t>ELEKTRO INSTALACIJE</t>
  </si>
  <si>
    <t>STROJNE INSTALACIJE</t>
  </si>
  <si>
    <t>Dom starejših občanov Grusuplje</t>
  </si>
  <si>
    <t>Ob Grosupeljščici 28, 1290Grosuplje</t>
  </si>
  <si>
    <t>* toplotna izolacija 5cm</t>
  </si>
  <si>
    <t>* estrih 5cm</t>
  </si>
  <si>
    <t>MIZARSKA DELA, PVC, Alu</t>
  </si>
  <si>
    <t>Finalno čiščenje vseh prostorov   po končanih vseh gradbeno obrtniških delih, vključno s čiščenjem oken in vrat (komplet steklo in okvir)ter čiščenje vseh finalnih talnih in stenskih oblog, obračun po m2 enkratne tlorisne površine.</t>
  </si>
  <si>
    <t>SKUPAJ A-D</t>
  </si>
  <si>
    <r>
      <t>P</t>
    </r>
    <r>
      <rPr>
        <b/>
        <sz val="11"/>
        <rFont val="Arial"/>
        <family val="2"/>
        <charset val="238"/>
      </rPr>
      <t xml:space="preserve">opisi del </t>
    </r>
  </si>
  <si>
    <t>Čiščenje sten, brušenje in priprava za glajenje - potrebno struganje do čiste podlage, po potrebi predhodno fugiranje in zastičevanje raznih utorov.</t>
  </si>
  <si>
    <t>Izdelava notranjih ometov vključno z nanosom izravnalne mase. Stike z obstoječim ometom se po potrebi ojača s slikopleskarsko mrežico.</t>
  </si>
  <si>
    <t>Vključno s predhodno pripravo površine: 2x kitanje, brušenje, fina zagladitev, čiščenje in impregniranje. (kot npr. barva Jupol Gold ali enakovredna)</t>
  </si>
  <si>
    <t>Ponudnik mora nuditi materiale skladne z zahtevami temeljnih okoljskih zahtev za gradnjo, redno in investicijsko vzdrževanje ter nakup, vgradnjo oz. montažo naprav in proizvodov, kot to določa Uredba o zelenem naročanju</t>
  </si>
  <si>
    <t>Strojna izdelava utorov v estrihih prereza do 10x5 cm za vodovodne in el. instalacije,z odvozom materiala na TD</t>
  </si>
  <si>
    <t>Naprava prebojev v opečnih stenah do deb. 25cm,  dim. do 20x20 cm oz. podobne forme, za potrebe el. in str. instalacij.</t>
  </si>
  <si>
    <t xml:space="preserve">Dobava in polaganje stenske keramike. Stenska keramika se mora polagati z lepljenjem na pripravljeno stensko podlago. Dobava keramike po izboru naročnika, keramika mora biti v 1. kvalitetnem razredu v vrednosti min. 25,00 EUR/m2, fugiranje s fugirno maso npr. Akrinol Elastikin  fugirna masa 1 - 10 mm v barvi keramike. </t>
  </si>
  <si>
    <r>
      <t>&gt; skupna toplotna prehodnost po EN ISO 10077-1 za dim. okna 1230/1480 Uw = 1,06 W/m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K;</t>
    </r>
  </si>
  <si>
    <t>&gt; garancija 10 let</t>
  </si>
  <si>
    <t>&gt; vsa tesnila iz EPDM</t>
  </si>
  <si>
    <t>&gt; vgrajene po RAL smernicah</t>
  </si>
  <si>
    <t>&gt; potrebne razširitvene profile</t>
  </si>
  <si>
    <t>m</t>
  </si>
  <si>
    <t>*stenske zaokrožnice zajeti v ceni PVC tlaka</t>
  </si>
  <si>
    <t>Dvakratno slikanje sten s poldisperzijsko barvo za notranje površine v barvi po izboru investitorja!</t>
  </si>
  <si>
    <t>c.</t>
  </si>
  <si>
    <t>Popravilo zunanjih špalet po odstranitvi in montaži novih oken. Lepilo, mrežica in zaključni sloj, vključno z vso potrebno zaščito.</t>
  </si>
  <si>
    <t>16.</t>
  </si>
  <si>
    <t>17.</t>
  </si>
  <si>
    <t>Kompletna izdelava plavajočih podov vključno z armaturo armiranih estrihov,toplotno izolacijo deb. do 5cm, z izdelavo dilatacij ob zidovih s stiropor trakom. Obračun v m2.</t>
  </si>
  <si>
    <t>ognjevarnost Bfl-S1 po EN 1350 1-1</t>
  </si>
  <si>
    <t>Talna obloga mora ustrezati tudi vsem navedenim tehničnim lastnostim:</t>
  </si>
  <si>
    <t>SUHOMONTAŽNA DELA</t>
  </si>
  <si>
    <t>SPLOŠNO:
Uporabljeni sklopi montažnih elementov morajo biti proizvedeni skladno z veljavno zakonodajo,  , kar pomeni, da dobavljeni sklopi izpolnjujejo bistvene zahteve glede požarne varnosti, zvočne in toplotne izolativnosti, zrakotesnosti in vodoodpornosti, kot tudi zahteve glede sproščanju okolju nevarnih snovi.</t>
  </si>
  <si>
    <t>FASADERSKA DELA</t>
  </si>
  <si>
    <t>Dobava in vgradnja zunanjih togih ALU žaluzij 72 mm (KRPANKE) na nova PVC okna s fiksnimi vodili in z masko za nabor žaluzij. Ročno odpiranje. Vse mere pred izdelavo preveriti na licu mesta!</t>
  </si>
  <si>
    <t xml:space="preserve">Dobava in vgrajevanje polic iz barvane  Alu pločevine bočno vgreznjene v fasado širina police 20 cm  </t>
  </si>
  <si>
    <t>DSO Grusuplje - Prenova upravnih prostorov</t>
  </si>
  <si>
    <t>Rušenje tlaka v območju preboja nosilne stene  v sestavi, z odvozom materiala na TD (trajna deponija)</t>
  </si>
  <si>
    <t>* PVC obloga 0,5cm</t>
  </si>
  <si>
    <t>Demontaža obstoječih oken, PVC okna do 3,50 m2, vse z odvozom na TD.</t>
  </si>
  <si>
    <t>Demontaža notranjih PVC polic različnih širin, iznos materiala v  kontejner, z nakladanjem in odvozom odpadnega materiala na TD.</t>
  </si>
  <si>
    <t>Rušenje obstoječe fasade - špalet na mestu odstranitve obstoječih oken v sestavu toplotna izolacija deb. do 5cm, lepilo, zaključni sloj, z odvozom na TD.</t>
  </si>
  <si>
    <t>Demontaža drobnih elementov notranje opreme (karnise, zavese, razna obešala,lesene obloge, ... ).</t>
  </si>
  <si>
    <t xml:space="preserve">Rušenje mavčno kartonskih predelnih sten deb. 10 do 12 cm, delno oz. celotno rušenje sten, z odvozom na TD.          </t>
  </si>
  <si>
    <t xml:space="preserve">Rušenje nosilne stene deb. 30 cm iz opečnih zidakov , pazljivo delno rušenje sten, z odvozom na TD.          </t>
  </si>
  <si>
    <t xml:space="preserve">Rezanje in rušenje armirano betonskega nosilca v nivoju tlaka deb. 30 cm in višine 32 cm, z odvozom na TD.  (dolžina rezanja 1,0m)        </t>
  </si>
  <si>
    <t>Izdelava prebojev z rezanjem v AB plošči debeline 18cm premera 20cm</t>
  </si>
  <si>
    <t>Strojna izdelava zidnih utorov v opečnem zidu prereza do 10x5 cm za vodovodne in el. instalacije,z odvozom materiala na TD</t>
  </si>
  <si>
    <t>Obnova tlaka po odstranitvi PVC tlaka s predhodno izravnavo površine z izravnalno maso.</t>
  </si>
  <si>
    <t>&gt; Izdelava arm. betonskega estriha deb. do 6cm - na mestu odstranitve obstoječega</t>
  </si>
  <si>
    <t>Dobava in vzidava raznih pločevinastih inoks rozet v posameznih prostorih, kuhinja,… oz. različnih oblik in dimenzij.</t>
  </si>
  <si>
    <t>Izdelava prebojev z rezanjem v AB plošči debeline 18cm premera 30cm</t>
  </si>
  <si>
    <t>Izdelava prebojev z rezanjem v AB plošči debeline 18cm premera 55cm</t>
  </si>
  <si>
    <t xml:space="preserve">Pazljiva odstranitev Armstrong plošč in ponovna namestitev po izvedbi instalacij.          </t>
  </si>
  <si>
    <t>Strojna izdelava zidnih prebojev v opečnem zidu prereza 30/45 cm za prezračevanje,z odvozom materiala na TD</t>
  </si>
  <si>
    <t>Izdelava prebojev z rezanjem v AB nosilcu debeline 30cm premera 16cm</t>
  </si>
  <si>
    <t>Pazljiva demontaža obstoječih vrat različnih  dimenzij, vrata do 2,00 m2, vse z odvozom na TD.</t>
  </si>
  <si>
    <t>Dobava in pozidava raznih obstoječih prehodov in sten z opečnim zidakom debeline do 30cm cm, kompletno z izdelavo podaljšane malte 1:3:9 ter vsemi pomožnimi deli, transporti in delovnimi odri</t>
  </si>
  <si>
    <t xml:space="preserve">Dobava in montaža notranjih vrat V1 dim. 100/210, krilo laminat, polnilo perforirana iverica, skupaj s kovinskim podbojem iz vroče cinkane pločevine debeline 1,5 mm oziroma 2,0 mm ( kot npr. NOVOFERM ), ki je visoko kvalitetno temeljno barvan in lakiran ter s okovjem, kljuko in ključavnico - sistemski ključ. </t>
  </si>
  <si>
    <t xml:space="preserve">Dobava in montaža krila vrat V2 na obstoječi podboj dim. 91/200, krilo laminat, polnilo perforirana iverica. V ceni vrat upoštevati  kljuko in ključavnico - sistemski ključ. </t>
  </si>
  <si>
    <t>&gt; odpiranje po vertikalni in horizontalni osi</t>
  </si>
  <si>
    <t>&gt; zvočna izolacija Rw (min.) 30 dB</t>
  </si>
  <si>
    <t>&gt; kljuke iz eluksiranega Aluminija</t>
  </si>
  <si>
    <t>V ceni upoštevati vse premične odre za potrebe montaže!</t>
  </si>
  <si>
    <t>Stekla morajo biti kaljena - varnostno steklo</t>
  </si>
  <si>
    <t>kom</t>
  </si>
  <si>
    <t>dim. 142 x 135cm enokrilno</t>
  </si>
  <si>
    <t>dim  245 x 135 cm dvokrilno, eno krilo fiksno</t>
  </si>
  <si>
    <t xml:space="preserve">dim. 142 x 135 cm </t>
  </si>
  <si>
    <t xml:space="preserve">dim. 245 x 135 cm </t>
  </si>
  <si>
    <t>Dobava in montaža tipskih notranjih PVC polic s polkrožnim zaključkom širine do 30 cm po izboru naročnika</t>
  </si>
  <si>
    <t xml:space="preserve">Izdelava in montaža PVC oken, iz 3- slojnega toplotnoizolativnega stekla Ug=0,7 W/m2K in pvc okvirjev iz 5 komornih profilov (kot npr. Schuco CT 70-AS-R RONDO ali enakovredno) in enaki barvi kot obstoječa okna - bela, z okovjem, kljuko, izvedbo zaključkov, z vsemi odkapnimi zaključki,vse vmesne prečke in razširitveni profili skladno s delavniškimi shemami, potrjenimi s strani nadzora. </t>
  </si>
  <si>
    <t>Impregnacija. 2x kitanje stropa z vmesnim brušenjem ter 2x oplesk s poldisperzijskoo barvo. Stiki v vogalih tesnjeni z trajnoelastičnim kitom.</t>
  </si>
  <si>
    <t xml:space="preserve">- mavčno-kartonska plošča
(kot npr. KNAUF GKBI ali enakovredno), deb. 1,25 cm.
</t>
  </si>
  <si>
    <t xml:space="preserve">- tankostenski pocinkani profili z mineralno volno (SIST EN 13162)
MW –EN 13162-T5-DS(TH)-WS-AF5
(kot npr. TERVOL DP 3 ali enakovredno), deb. 7,5 cm.
</t>
  </si>
  <si>
    <t>predelna stena (kot npr. KNAUF sistem ali enakovredno), deb. 10,0 cm</t>
  </si>
  <si>
    <t xml:space="preserve">- mavčno-kartonska plošča 
(kot npr. KNAUF GKBI ali enakovredno), deb. 1,25 cm.
</t>
  </si>
  <si>
    <r>
      <rPr>
        <b/>
        <sz val="10"/>
        <rFont val="Arial"/>
        <family val="2"/>
        <charset val="238"/>
      </rPr>
      <t>Izvedba spuščene stropne obloge  z dobavo in vgrajevanjem</t>
    </r>
    <r>
      <rPr>
        <sz val="10"/>
        <rFont val="Arial"/>
        <family val="2"/>
        <charset val="238"/>
      </rPr>
      <t xml:space="preserve">
▪ gips-kartonske plošče  deb....................................... </t>
    </r>
    <r>
      <rPr>
        <b/>
        <sz val="10"/>
        <rFont val="Arial"/>
        <family val="2"/>
        <charset val="238"/>
      </rPr>
      <t>1.25 cm</t>
    </r>
    <r>
      <rPr>
        <sz val="10"/>
        <rFont val="Arial"/>
        <family val="2"/>
        <charset val="238"/>
      </rPr>
      <t xml:space="preserve">
npr. Knauf GKB ali enakovredno
▪ podkonstrukcija:Alu podkonstrukcija D112
Skupna višina spuščenega stropa d</t>
    </r>
    <r>
      <rPr>
        <sz val="10"/>
        <color theme="1"/>
        <rFont val="Arial"/>
        <family val="2"/>
        <charset val="238"/>
      </rPr>
      <t>o 6 cm</t>
    </r>
    <r>
      <rPr>
        <b/>
        <sz val="10"/>
        <rFont val="Arial"/>
        <family val="2"/>
        <charset val="238"/>
      </rPr>
      <t xml:space="preserve">. </t>
    </r>
  </si>
  <si>
    <r>
      <rPr>
        <b/>
        <sz val="10"/>
        <rFont val="Arial"/>
        <family val="2"/>
        <charset val="238"/>
      </rPr>
      <t>Izvedba obloge prezračevalnih cevi</t>
    </r>
    <r>
      <rPr>
        <sz val="10"/>
        <rFont val="Arial"/>
        <family val="2"/>
        <charset val="238"/>
      </rPr>
      <t xml:space="preserve">
▪ gips-kartonske plošče  deb....................................... </t>
    </r>
    <r>
      <rPr>
        <b/>
        <sz val="10"/>
        <rFont val="Arial"/>
        <family val="2"/>
        <charset val="238"/>
      </rPr>
      <t>1.25 cm</t>
    </r>
    <r>
      <rPr>
        <sz val="10"/>
        <rFont val="Arial"/>
        <family val="2"/>
        <charset val="238"/>
      </rPr>
      <t xml:space="preserve">
npr. Knauf GKB ali enakovredno
▪ podkonstrukcija:Alu podkonstrukcija D112
Škatkasta oblika dim. 30/30 cm. V ceni upoštevati izreze za vgradnjo prezračevalnih rešetk.</t>
    </r>
  </si>
  <si>
    <r>
      <rPr>
        <b/>
        <sz val="10"/>
        <rFont val="Arial"/>
        <family val="2"/>
        <charset val="238"/>
      </rPr>
      <t>Izvedba obloge prezračevalnih cevi</t>
    </r>
    <r>
      <rPr>
        <sz val="10"/>
        <rFont val="Arial"/>
        <family val="2"/>
        <charset val="238"/>
      </rPr>
      <t xml:space="preserve">
▪ gips-kartonske plošče  deb....................................... </t>
    </r>
    <r>
      <rPr>
        <b/>
        <sz val="10"/>
        <rFont val="Arial"/>
        <family val="2"/>
        <charset val="238"/>
      </rPr>
      <t>1.25 cm</t>
    </r>
    <r>
      <rPr>
        <sz val="10"/>
        <rFont val="Arial"/>
        <family val="2"/>
        <charset val="238"/>
      </rPr>
      <t xml:space="preserve">
npr. Knauf GKB ali enakovredno
▪ podkonstrukcija:Alu podkonstrukcija D112
Škatkasta oblika dim. 60/30cm. V ceni upoštevati izreze za vgradnjo prezračevalnih rešetk.</t>
    </r>
  </si>
  <si>
    <t>Dobava in montaža spuščenega stropa iz mineralnih plošč v rastru 60 x 60 cm, armstrong optima, komplet s podkonstrukcijo,  montaža na stropne AB plošče - predelava obstoječega stropa</t>
  </si>
  <si>
    <t>Dobava in montaža akustične obloge sistema Akoestiregel MD 40 ali enakovredno na obstoječo mavčno kartonsko steno, vključno s podkonstrukcijo, zvočno izolacijskim polnilom, dvojno mavčno kartonsko ploščo in dilatacijskim trakom.</t>
  </si>
  <si>
    <t>Dobava in montaža montažnega premičnega odra višine 6,5m za potrebe montaće oken, žaluzij in obdelave špalet</t>
  </si>
  <si>
    <t>- zaključni mineralni omet, v tonu enekem obstoječemu ometu, omet granulacije 2 mm.</t>
  </si>
  <si>
    <t>- armiran omet: srednjeslojni mineralni, armiran s stekleno mrežico; deb. 0,5cm, v ceno je vključena dobava in vgradnja špaletnih profilov.</t>
  </si>
  <si>
    <t>- toplotna izolacija: plošče iz kamene volne, debeline do 50 mm</t>
  </si>
  <si>
    <t>Popravilo tankoslojne kontaktne fasade oz. špalet  po menjavi oken, v sestavi:</t>
  </si>
  <si>
    <t>-</t>
  </si>
  <si>
    <t>750 DS zunanja akrilna kupola z obročem za pritrjevanje cevi</t>
  </si>
  <si>
    <t>750 DS notranja akrilna kupola</t>
  </si>
  <si>
    <t xml:space="preserve">Prizmatični razpršilnik </t>
  </si>
  <si>
    <t>Spectralight® Infinity komplet zgornje cevi s kotnim elementom 0-30°</t>
  </si>
  <si>
    <t>Spectralight® Infinity cev dolžine 600 mm (2 cevi/enoto)</t>
  </si>
  <si>
    <t>Strešna obroba kovinska h=20cm</t>
  </si>
  <si>
    <t>Zaključni stropni kovinski obroč</t>
  </si>
  <si>
    <t>Dolžina enote je ca 130 cm!</t>
  </si>
  <si>
    <t xml:space="preserve">Dobava in vgradnja svetlebnikov kot npr. SolaMaster 750 DS (530 mm) - odprt sistem </t>
  </si>
  <si>
    <t>Hidroizolacija strešne obrobe in preboj v strešno trapezno pločevinasto kritino</t>
  </si>
  <si>
    <t>LED MODUL  (10.000 Lm)</t>
  </si>
  <si>
    <t xml:space="preserve">Svetlobni senzor </t>
  </si>
  <si>
    <t>Dobava in montaža led modula za svetlobnik kot npr. SOLATUBE M74DS  DS (740 mm) - LED MODUL</t>
  </si>
  <si>
    <t>Ojačitev obstoječega AB nosilca z dobavo in vgradnjo karbonskih lamel. Po dve lameli se lepi na obeh straneh vertikalne površine nosilca nad obstoječim armstrong stropom. V ceni upoštevati čiščenje in brušenje AB nosilca do hrapovosti, ki ne sme presegati 0,5mm.</t>
  </si>
  <si>
    <t>Sika CarboDur S512/80</t>
  </si>
  <si>
    <t>11.</t>
  </si>
  <si>
    <t>18.</t>
  </si>
  <si>
    <t>19.</t>
  </si>
  <si>
    <t>Dobava in polaganje večslojne PVC talne obloge (vsaj 4 plasti), v trakovih ali ploščah, kot na primer AMTICO SIGNATURE, Forbo Flex ali enakovredno, vključno z nanosom predpremaza UZIN PE360 ali enakovredno, izravnavno z izravnalno maso UZIN NC160 ali enakovredno v debelini do 5mm ter 100% lepljenjem z lepilom UZIN KE2000S ali enakovredno.</t>
  </si>
  <si>
    <t>Skupna debelina min. 2,5mm (EN428)</t>
  </si>
  <si>
    <t>Debelina obrabne plasti min. 1mm (EN 429)</t>
  </si>
  <si>
    <t>Razred obrabe razred 23,34,43 (EN685)</t>
  </si>
  <si>
    <t>Odpornost na praske razred T  Type 1 (EN649)</t>
  </si>
  <si>
    <t>Odpornost proti zdrsu R10 Class DS (EN 13893)</t>
  </si>
  <si>
    <t>Odpornost proti kemikalijam odlična (EN 423)</t>
  </si>
  <si>
    <t xml:space="preserve">Dimenzijska stabilnost ≤ 0,25% (EN434)  </t>
  </si>
  <si>
    <t>Odpornost na svetlobo 7 (EN ISO 105 B02)</t>
  </si>
  <si>
    <t>Ognjavarnost/emisije dima B FL S1 (EN13501-1)</t>
  </si>
  <si>
    <t>Odpornost na stole s koleščki ustrezna (EN425)</t>
  </si>
  <si>
    <t>Površinska zaščita urethane</t>
  </si>
  <si>
    <t>Vsaj 20 letna garancija proizvajalca proti obrabi</t>
  </si>
  <si>
    <t>Material mora ustrezati bakteriološki in fundicidni varnosti za uporabo v najvišjih higienskih pogojih</t>
  </si>
  <si>
    <t>b,</t>
  </si>
  <si>
    <t>d.</t>
  </si>
  <si>
    <t>+ 22%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</si>
</sst>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\ _S_I_T"/>
    <numFmt numFmtId="167" formatCode="#,##0.00\ &quot;€&quot;"/>
    <numFmt numFmtId="168" formatCode="#,##0.00\ _€"/>
  </numFmts>
  <fonts count="33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 val="double"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b/>
      <sz val="11"/>
      <name val="Arial Narrow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 CE"/>
      <family val="2"/>
    </font>
    <font>
      <b/>
      <i/>
      <u/>
      <sz val="8"/>
      <color indexed="56"/>
      <name val="Arial"/>
      <family val="2"/>
      <charset val="238"/>
    </font>
    <font>
      <b/>
      <i/>
      <u/>
      <sz val="10"/>
      <color indexed="56"/>
      <name val="Arial"/>
      <family val="2"/>
      <charset val="238"/>
    </font>
    <font>
      <sz val="10"/>
      <color indexed="50"/>
      <name val="Arial"/>
      <family val="2"/>
      <charset val="238"/>
    </font>
    <font>
      <sz val="1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8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21" applyNumberFormat="0" applyAlignment="0" applyProtection="0"/>
    <xf numFmtId="0" fontId="22" fillId="4" borderId="21" applyNumberFormat="0" applyAlignment="0" applyProtection="0"/>
    <xf numFmtId="0" fontId="23" fillId="0" borderId="22" applyNumberFormat="0" applyFill="0" applyAlignment="0" applyProtection="0"/>
    <xf numFmtId="0" fontId="24" fillId="8" borderId="23" applyNumberFormat="0" applyAlignment="0" applyProtection="0"/>
    <xf numFmtId="0" fontId="1" fillId="9" borderId="2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</cellStyleXfs>
  <cellXfs count="294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vertical="top" wrapText="1"/>
    </xf>
    <xf numFmtId="0" fontId="2" fillId="0" borderId="1" xfId="4" applyFont="1" applyFill="1" applyBorder="1" applyAlignment="1" applyProtection="1">
      <alignment vertical="top" wrapText="1"/>
    </xf>
    <xf numFmtId="49" fontId="2" fillId="0" borderId="0" xfId="8" applyNumberFormat="1" applyFont="1" applyBorder="1" applyAlignment="1" applyProtection="1">
      <alignment horizontal="left" vertical="top" wrapText="1"/>
    </xf>
    <xf numFmtId="0" fontId="2" fillId="0" borderId="0" xfId="8" applyFont="1" applyAlignment="1" applyProtection="1">
      <alignment vertical="top" wrapText="1"/>
    </xf>
    <xf numFmtId="0" fontId="2" fillId="0" borderId="0" xfId="8" applyFont="1" applyProtection="1"/>
    <xf numFmtId="0" fontId="3" fillId="0" borderId="2" xfId="8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0" xfId="0" applyNumberFormat="1" applyFont="1" applyFill="1" applyAlignment="1" applyProtection="1">
      <alignment horizontal="left" wrapText="1"/>
    </xf>
    <xf numFmtId="0" fontId="3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4" fontId="2" fillId="0" borderId="0" xfId="0" applyNumberFormat="1" applyFont="1" applyAlignment="1" applyProtection="1">
      <alignment horizontal="right"/>
    </xf>
    <xf numFmtId="4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vertical="top" wrapText="1"/>
    </xf>
    <xf numFmtId="0" fontId="2" fillId="0" borderId="0" xfId="0" applyFont="1" applyAlignment="1" applyProtection="1"/>
    <xf numFmtId="0" fontId="2" fillId="0" borderId="3" xfId="0" applyFont="1" applyBorder="1" applyAlignment="1" applyProtection="1">
      <alignment vertical="top" wrapText="1"/>
    </xf>
    <xf numFmtId="0" fontId="2" fillId="0" borderId="4" xfId="0" applyFont="1" applyFill="1" applyBorder="1" applyAlignment="1" applyProtection="1">
      <alignment vertical="top" wrapText="1"/>
    </xf>
    <xf numFmtId="0" fontId="3" fillId="0" borderId="0" xfId="8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3" fillId="2" borderId="3" xfId="4" applyFont="1" applyFill="1" applyBorder="1" applyAlignment="1" applyProtection="1">
      <alignment vertical="top" wrapText="1"/>
    </xf>
    <xf numFmtId="0" fontId="3" fillId="0" borderId="4" xfId="4" applyFont="1" applyBorder="1" applyAlignment="1" applyProtection="1">
      <alignment vertical="top" wrapText="1"/>
    </xf>
    <xf numFmtId="0" fontId="2" fillId="0" borderId="0" xfId="8" applyFont="1" applyFill="1" applyBorder="1" applyAlignment="1" applyProtection="1">
      <alignment vertical="top" wrapText="1"/>
    </xf>
    <xf numFmtId="49" fontId="2" fillId="0" borderId="0" xfId="4" quotePrefix="1" applyNumberFormat="1" applyFont="1" applyFill="1" applyBorder="1" applyAlignment="1" applyProtection="1">
      <alignment horizontal="left" vertical="top" wrapText="1"/>
    </xf>
    <xf numFmtId="49" fontId="2" fillId="0" borderId="0" xfId="4" applyNumberFormat="1" applyFont="1" applyFill="1" applyBorder="1" applyAlignment="1" applyProtection="1">
      <alignment horizontal="left" vertical="top" wrapText="1"/>
    </xf>
    <xf numFmtId="0" fontId="3" fillId="0" borderId="3" xfId="4" applyFont="1" applyBorder="1" applyAlignment="1" applyProtection="1">
      <alignment vertical="top" wrapText="1"/>
    </xf>
    <xf numFmtId="0" fontId="5" fillId="0" borderId="4" xfId="4" applyFont="1" applyBorder="1" applyAlignment="1" applyProtection="1">
      <alignment vertical="top" wrapText="1"/>
    </xf>
    <xf numFmtId="0" fontId="5" fillId="0" borderId="0" xfId="4" applyFont="1" applyBorder="1" applyAlignment="1" applyProtection="1">
      <alignment vertical="top" wrapText="1"/>
    </xf>
    <xf numFmtId="0" fontId="2" fillId="0" borderId="0" xfId="4" applyFont="1" applyFill="1" applyAlignment="1" applyProtection="1">
      <alignment vertical="top" wrapText="1"/>
    </xf>
    <xf numFmtId="49" fontId="3" fillId="0" borderId="0" xfId="8" applyNumberFormat="1" applyFont="1" applyFill="1" applyBorder="1" applyAlignment="1" applyProtection="1">
      <alignment vertical="top" wrapText="1"/>
    </xf>
    <xf numFmtId="49" fontId="2" fillId="0" borderId="0" xfId="8" applyNumberFormat="1" applyFont="1" applyFill="1" applyBorder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0" fontId="2" fillId="0" borderId="0" xfId="0" applyFont="1" applyBorder="1" applyProtection="1"/>
    <xf numFmtId="0" fontId="2" fillId="0" borderId="0" xfId="0" applyFont="1"/>
    <xf numFmtId="4" fontId="2" fillId="0" borderId="0" xfId="0" applyNumberFormat="1" applyFont="1" applyProtection="1"/>
    <xf numFmtId="0" fontId="2" fillId="0" borderId="0" xfId="0" applyFont="1" applyProtection="1">
      <protection locked="0"/>
    </xf>
    <xf numFmtId="0" fontId="2" fillId="0" borderId="2" xfId="0" applyFont="1" applyBorder="1" applyProtection="1"/>
    <xf numFmtId="4" fontId="2" fillId="0" borderId="0" xfId="0" applyNumberFormat="1" applyFont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0" fontId="3" fillId="3" borderId="5" xfId="5" applyFont="1" applyFill="1" applyBorder="1" applyProtection="1"/>
    <xf numFmtId="0" fontId="3" fillId="0" borderId="6" xfId="5" applyFont="1" applyBorder="1" applyProtection="1"/>
    <xf numFmtId="0" fontId="3" fillId="0" borderId="5" xfId="5" applyFont="1" applyBorder="1" applyProtection="1"/>
    <xf numFmtId="0" fontId="3" fillId="0" borderId="7" xfId="5" applyFont="1" applyBorder="1" applyProtection="1"/>
    <xf numFmtId="0" fontId="3" fillId="3" borderId="7" xfId="5" applyFont="1" applyFill="1" applyBorder="1" applyProtection="1"/>
    <xf numFmtId="4" fontId="2" fillId="0" borderId="0" xfId="0" applyNumberFormat="1" applyFont="1" applyFill="1" applyAlignment="1" applyProtection="1">
      <alignment horizontal="right"/>
    </xf>
    <xf numFmtId="0" fontId="3" fillId="0" borderId="0" xfId="4" applyFont="1" applyFill="1" applyBorder="1" applyAlignment="1" applyProtection="1">
      <alignment vertical="top" wrapText="1"/>
    </xf>
    <xf numFmtId="0" fontId="2" fillId="0" borderId="0" xfId="4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5" applyFont="1" applyFill="1" applyProtection="1"/>
    <xf numFmtId="0" fontId="2" fillId="0" borderId="2" xfId="5" applyFont="1" applyBorder="1" applyAlignment="1" applyProtection="1">
      <alignment horizontal="center"/>
    </xf>
    <xf numFmtId="0" fontId="2" fillId="0" borderId="2" xfId="5" applyFont="1" applyBorder="1" applyProtection="1"/>
    <xf numFmtId="167" fontId="2" fillId="0" borderId="2" xfId="5" applyNumberFormat="1" applyFont="1" applyBorder="1" applyProtection="1"/>
    <xf numFmtId="0" fontId="2" fillId="0" borderId="0" xfId="5" applyFont="1" applyProtection="1"/>
    <xf numFmtId="0" fontId="2" fillId="0" borderId="0" xfId="5" applyFont="1" applyBorder="1" applyProtection="1"/>
    <xf numFmtId="0" fontId="2" fillId="0" borderId="0" xfId="0" applyFont="1" applyAlignment="1" applyProtection="1">
      <alignment horizontal="center"/>
    </xf>
    <xf numFmtId="0" fontId="3" fillId="0" borderId="0" xfId="5" applyFont="1" applyAlignment="1" applyProtection="1"/>
    <xf numFmtId="0" fontId="3" fillId="0" borderId="0" xfId="5" applyFont="1" applyAlignment="1" applyProtection="1">
      <alignment horizontal="center"/>
    </xf>
    <xf numFmtId="0" fontId="2" fillId="0" borderId="0" xfId="5" applyFont="1" applyAlignment="1" applyProtection="1">
      <alignment horizontal="center"/>
    </xf>
    <xf numFmtId="167" fontId="2" fillId="0" borderId="0" xfId="5" applyNumberFormat="1" applyFont="1" applyProtection="1"/>
    <xf numFmtId="0" fontId="2" fillId="0" borderId="7" xfId="5" applyFont="1" applyBorder="1" applyProtection="1"/>
    <xf numFmtId="0" fontId="2" fillId="0" borderId="7" xfId="5" applyFont="1" applyBorder="1" applyAlignment="1" applyProtection="1">
      <alignment horizontal="center"/>
    </xf>
    <xf numFmtId="167" fontId="2" fillId="0" borderId="7" xfId="5" applyNumberFormat="1" applyFont="1" applyBorder="1" applyProtection="1"/>
    <xf numFmtId="0" fontId="3" fillId="0" borderId="0" xfId="5" applyFont="1" applyProtection="1"/>
    <xf numFmtId="49" fontId="3" fillId="0" borderId="0" xfId="5" applyNumberFormat="1" applyFont="1" applyProtection="1"/>
    <xf numFmtId="0" fontId="6" fillId="0" borderId="0" xfId="0" applyFont="1" applyProtection="1"/>
    <xf numFmtId="0" fontId="6" fillId="0" borderId="0" xfId="0" applyFont="1"/>
    <xf numFmtId="0" fontId="2" fillId="0" borderId="0" xfId="5" applyFont="1" applyBorder="1" applyAlignment="1" applyProtection="1">
      <alignment horizontal="center"/>
    </xf>
    <xf numFmtId="167" fontId="2" fillId="0" borderId="0" xfId="5" applyNumberFormat="1" applyFont="1" applyBorder="1" applyProtection="1"/>
    <xf numFmtId="0" fontId="2" fillId="0" borderId="0" xfId="5" applyFont="1" applyFill="1" applyProtection="1"/>
    <xf numFmtId="0" fontId="6" fillId="0" borderId="0" xfId="5" applyFont="1" applyFill="1" applyProtection="1"/>
    <xf numFmtId="0" fontId="6" fillId="0" borderId="0" xfId="0" applyFont="1" applyFill="1" applyProtection="1"/>
    <xf numFmtId="0" fontId="2" fillId="0" borderId="0" xfId="5" applyFont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2" fontId="2" fillId="0" borderId="0" xfId="0" applyNumberFormat="1" applyFont="1" applyProtection="1"/>
    <xf numFmtId="2" fontId="2" fillId="0" borderId="0" xfId="0" applyNumberFormat="1" applyFont="1" applyFill="1" applyProtection="1"/>
    <xf numFmtId="4" fontId="2" fillId="0" borderId="0" xfId="0" applyNumberFormat="1" applyFont="1" applyFill="1" applyProtection="1"/>
    <xf numFmtId="0" fontId="2" fillId="0" borderId="0" xfId="0" applyFont="1" applyFill="1" applyAlignment="1" applyProtection="1">
      <alignment vertical="top"/>
    </xf>
    <xf numFmtId="0" fontId="2" fillId="0" borderId="0" xfId="0" applyFont="1" applyFill="1" applyProtection="1"/>
    <xf numFmtId="0" fontId="2" fillId="3" borderId="8" xfId="5" applyFont="1" applyFill="1" applyBorder="1" applyProtection="1"/>
    <xf numFmtId="0" fontId="2" fillId="0" borderId="9" xfId="5" applyFont="1" applyBorder="1" applyProtection="1"/>
    <xf numFmtId="4" fontId="2" fillId="0" borderId="10" xfId="5" applyNumberFormat="1" applyFont="1" applyBorder="1" applyProtection="1"/>
    <xf numFmtId="4" fontId="2" fillId="0" borderId="0" xfId="5" applyNumberFormat="1" applyFont="1" applyProtection="1"/>
    <xf numFmtId="0" fontId="3" fillId="0" borderId="3" xfId="4" applyFont="1" applyFill="1" applyBorder="1" applyAlignment="1" applyProtection="1">
      <alignment wrapText="1"/>
    </xf>
    <xf numFmtId="0" fontId="2" fillId="0" borderId="4" xfId="4" applyFont="1" applyBorder="1" applyAlignment="1" applyProtection="1">
      <alignment wrapText="1"/>
    </xf>
    <xf numFmtId="0" fontId="3" fillId="0" borderId="0" xfId="4" applyFont="1" applyBorder="1" applyAlignment="1" applyProtection="1">
      <alignment wrapText="1"/>
    </xf>
    <xf numFmtId="0" fontId="3" fillId="0" borderId="0" xfId="4" quotePrefix="1" applyFont="1" applyAlignment="1" applyProtection="1">
      <alignment horizontal="left"/>
    </xf>
    <xf numFmtId="0" fontId="3" fillId="0" borderId="0" xfId="4" applyFont="1" applyProtection="1"/>
    <xf numFmtId="4" fontId="2" fillId="0" borderId="0" xfId="4" applyNumberFormat="1" applyFont="1" applyBorder="1" applyAlignment="1" applyProtection="1">
      <alignment horizontal="right" vertical="center"/>
    </xf>
    <xf numFmtId="0" fontId="2" fillId="0" borderId="0" xfId="4" applyFont="1" applyProtection="1"/>
    <xf numFmtId="0" fontId="3" fillId="0" borderId="0" xfId="4" applyFont="1" applyFill="1" applyBorder="1" applyAlignment="1" applyProtection="1">
      <alignment wrapText="1"/>
    </xf>
    <xf numFmtId="4" fontId="2" fillId="0" borderId="0" xfId="0" applyNumberFormat="1" applyFont="1" applyProtection="1">
      <protection locked="0"/>
    </xf>
    <xf numFmtId="0" fontId="2" fillId="0" borderId="2" xfId="0" applyFont="1" applyBorder="1" applyProtection="1">
      <protection locked="0"/>
    </xf>
    <xf numFmtId="166" fontId="2" fillId="0" borderId="0" xfId="0" applyNumberFormat="1" applyFont="1" applyProtection="1"/>
    <xf numFmtId="166" fontId="2" fillId="0" borderId="0" xfId="0" applyNumberFormat="1" applyFont="1" applyProtection="1"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wrapText="1"/>
    </xf>
    <xf numFmtId="4" fontId="2" fillId="0" borderId="0" xfId="0" applyNumberFormat="1" applyFont="1" applyFill="1" applyAlignment="1" applyProtection="1">
      <alignment horizontal="right" wrapText="1"/>
    </xf>
    <xf numFmtId="4" fontId="2" fillId="0" borderId="0" xfId="0" applyNumberFormat="1" applyFont="1" applyFill="1" applyAlignment="1" applyProtection="1">
      <alignment horizontal="right" wrapText="1"/>
      <protection locked="0"/>
    </xf>
    <xf numFmtId="166" fontId="2" fillId="0" borderId="0" xfId="0" applyNumberFormat="1" applyFont="1" applyAlignment="1" applyProtection="1">
      <alignment horizontal="center"/>
    </xf>
    <xf numFmtId="166" fontId="2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vertical="top" wrapText="1"/>
    </xf>
    <xf numFmtId="2" fontId="2" fillId="0" borderId="2" xfId="0" applyNumberFormat="1" applyFont="1" applyBorder="1" applyProtection="1"/>
    <xf numFmtId="0" fontId="2" fillId="0" borderId="2" xfId="0" applyFont="1" applyFill="1" applyBorder="1" applyProtection="1">
      <protection locked="0"/>
    </xf>
    <xf numFmtId="166" fontId="2" fillId="0" borderId="0" xfId="0" applyNumberFormat="1" applyFont="1" applyFill="1" applyProtection="1">
      <protection locked="0"/>
    </xf>
    <xf numFmtId="166" fontId="2" fillId="0" borderId="0" xfId="0" applyNumberFormat="1" applyFont="1" applyFill="1" applyAlignment="1" applyProtection="1">
      <alignment wrapText="1"/>
      <protection locked="0"/>
    </xf>
    <xf numFmtId="2" fontId="2" fillId="0" borderId="0" xfId="0" applyNumberFormat="1" applyFont="1" applyAlignment="1" applyProtection="1">
      <alignment wrapText="1"/>
    </xf>
    <xf numFmtId="0" fontId="2" fillId="0" borderId="11" xfId="4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Alignment="1" applyProtection="1">
      <alignment vertical="top" wrapText="1"/>
    </xf>
    <xf numFmtId="49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2" fontId="2" fillId="0" borderId="0" xfId="0" applyNumberFormat="1" applyFont="1" applyAlignment="1" applyProtection="1">
      <alignment vertical="top" wrapText="1"/>
    </xf>
    <xf numFmtId="0" fontId="3" fillId="0" borderId="2" xfId="0" applyFont="1" applyBorder="1" applyAlignment="1" applyProtection="1">
      <alignment wrapText="1"/>
    </xf>
    <xf numFmtId="0" fontId="2" fillId="0" borderId="4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0" xfId="0" applyFont="1" applyBorder="1" applyProtection="1">
      <protection locked="0"/>
    </xf>
    <xf numFmtId="0" fontId="2" fillId="0" borderId="12" xfId="0" applyFont="1" applyBorder="1" applyAlignment="1" applyProtection="1"/>
    <xf numFmtId="0" fontId="2" fillId="0" borderId="12" xfId="0" applyFont="1" applyBorder="1" applyProtection="1"/>
    <xf numFmtId="0" fontId="2" fillId="0" borderId="0" xfId="0" applyFont="1" applyBorder="1" applyAlignment="1" applyProtection="1"/>
    <xf numFmtId="0" fontId="3" fillId="0" borderId="0" xfId="0" applyFont="1" applyBorder="1" applyProtection="1"/>
    <xf numFmtId="2" fontId="2" fillId="0" borderId="12" xfId="0" applyNumberFormat="1" applyFont="1" applyBorder="1" applyProtection="1"/>
    <xf numFmtId="2" fontId="2" fillId="0" borderId="0" xfId="0" applyNumberFormat="1" applyFont="1" applyBorder="1" applyProtection="1"/>
    <xf numFmtId="49" fontId="2" fillId="0" borderId="2" xfId="0" applyNumberFormat="1" applyFont="1" applyBorder="1" applyAlignment="1" applyProtection="1">
      <alignment vertical="top" wrapText="1"/>
    </xf>
    <xf numFmtId="49" fontId="3" fillId="0" borderId="0" xfId="0" applyNumberFormat="1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  <protection locked="0"/>
    </xf>
    <xf numFmtId="0" fontId="2" fillId="0" borderId="13" xfId="0" applyFont="1" applyBorder="1" applyAlignment="1" applyProtection="1"/>
    <xf numFmtId="0" fontId="3" fillId="0" borderId="2" xfId="0" applyFont="1" applyBorder="1" applyProtection="1"/>
    <xf numFmtId="2" fontId="2" fillId="0" borderId="0" xfId="0" applyNumberFormat="1" applyFont="1" applyFill="1" applyAlignment="1" applyProtection="1">
      <alignment vertical="top" wrapText="1"/>
    </xf>
    <xf numFmtId="0" fontId="3" fillId="0" borderId="2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wrapText="1"/>
    </xf>
    <xf numFmtId="2" fontId="2" fillId="0" borderId="2" xfId="0" applyNumberFormat="1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12" xfId="0" applyFont="1" applyBorder="1" applyProtection="1">
      <protection locked="0"/>
    </xf>
    <xf numFmtId="0" fontId="2" fillId="0" borderId="0" xfId="0" applyNumberFormat="1" applyFont="1" applyAlignment="1">
      <alignment vertical="top" wrapText="1"/>
    </xf>
    <xf numFmtId="0" fontId="2" fillId="0" borderId="12" xfId="0" applyFont="1" applyFill="1" applyBorder="1" applyProtection="1">
      <protection locked="0"/>
    </xf>
    <xf numFmtId="0" fontId="2" fillId="0" borderId="0" xfId="0" applyFont="1" applyAlignment="1">
      <alignment horizontal="left" vertical="top" wrapText="1"/>
    </xf>
    <xf numFmtId="0" fontId="7" fillId="0" borderId="14" xfId="0" applyFont="1" applyBorder="1" applyAlignment="1" applyProtection="1">
      <alignment horizontal="center" wrapText="1"/>
    </xf>
    <xf numFmtId="0" fontId="3" fillId="0" borderId="15" xfId="5" applyFont="1" applyBorder="1" applyProtection="1"/>
    <xf numFmtId="0" fontId="3" fillId="0" borderId="15" xfId="5" applyFont="1" applyBorder="1" applyAlignment="1" applyProtection="1">
      <alignment horizontal="center"/>
    </xf>
    <xf numFmtId="0" fontId="2" fillId="0" borderId="15" xfId="5" applyFont="1" applyBorder="1" applyProtection="1"/>
    <xf numFmtId="167" fontId="2" fillId="0" borderId="15" xfId="5" applyNumberFormat="1" applyFont="1" applyBorder="1" applyProtection="1"/>
    <xf numFmtId="0" fontId="2" fillId="0" borderId="0" xfId="5" applyFont="1" applyAlignment="1" applyProtection="1"/>
    <xf numFmtId="4" fontId="2" fillId="0" borderId="8" xfId="5" applyNumberFormat="1" applyFont="1" applyBorder="1" applyProtection="1">
      <protection locked="0"/>
    </xf>
    <xf numFmtId="4" fontId="2" fillId="3" borderId="8" xfId="5" applyNumberFormat="1" applyFont="1" applyFill="1" applyBorder="1" applyProtection="1"/>
    <xf numFmtId="4" fontId="2" fillId="0" borderId="10" xfId="5" applyNumberFormat="1" applyFont="1" applyBorder="1" applyProtection="1">
      <protection locked="0"/>
    </xf>
    <xf numFmtId="4" fontId="2" fillId="3" borderId="10" xfId="5" applyNumberFormat="1" applyFont="1" applyFill="1" applyBorder="1" applyProtection="1"/>
    <xf numFmtId="2" fontId="2" fillId="0" borderId="2" xfId="0" applyNumberFormat="1" applyFont="1" applyBorder="1" applyAlignment="1" applyProtection="1">
      <alignment vertical="top" wrapText="1"/>
    </xf>
    <xf numFmtId="167" fontId="2" fillId="0" borderId="0" xfId="5" applyNumberFormat="1" applyFont="1" applyAlignment="1" applyProtection="1"/>
    <xf numFmtId="0" fontId="2" fillId="0" borderId="0" xfId="4" applyFont="1" applyProtection="1"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3" fillId="3" borderId="1" xfId="5" applyFont="1" applyFill="1" applyBorder="1" applyAlignment="1" applyProtection="1">
      <alignment horizontal="center" vertical="top"/>
    </xf>
    <xf numFmtId="0" fontId="2" fillId="0" borderId="0" xfId="5" applyFont="1" applyBorder="1" applyAlignment="1" applyProtection="1">
      <alignment vertical="top"/>
    </xf>
    <xf numFmtId="0" fontId="3" fillId="0" borderId="1" xfId="5" applyFont="1" applyBorder="1" applyAlignment="1" applyProtection="1">
      <alignment horizontal="center" vertical="top"/>
    </xf>
    <xf numFmtId="0" fontId="2" fillId="0" borderId="4" xfId="5" applyFont="1" applyBorder="1" applyAlignment="1" applyProtection="1">
      <alignment vertical="top"/>
    </xf>
    <xf numFmtId="0" fontId="3" fillId="3" borderId="4" xfId="5" applyFont="1" applyFill="1" applyBorder="1" applyAlignment="1" applyProtection="1">
      <alignment horizontal="center" vertical="top"/>
    </xf>
    <xf numFmtId="0" fontId="2" fillId="0" borderId="0" xfId="5" applyFont="1" applyAlignment="1" applyProtection="1">
      <alignment vertical="top"/>
    </xf>
    <xf numFmtId="0" fontId="3" fillId="3" borderId="1" xfId="5" applyFont="1" applyFill="1" applyBorder="1" applyAlignment="1" applyProtection="1">
      <alignment vertical="top"/>
    </xf>
    <xf numFmtId="0" fontId="3" fillId="0" borderId="4" xfId="5" applyFont="1" applyBorder="1" applyAlignment="1" applyProtection="1">
      <alignment horizontal="center" vertical="top"/>
    </xf>
    <xf numFmtId="0" fontId="3" fillId="0" borderId="0" xfId="5" applyFont="1" applyBorder="1" applyAlignment="1" applyProtection="1">
      <alignment vertical="top"/>
    </xf>
    <xf numFmtId="0" fontId="3" fillId="0" borderId="0" xfId="5" applyFont="1" applyFill="1" applyBorder="1" applyAlignment="1" applyProtection="1">
      <alignment vertical="top"/>
    </xf>
    <xf numFmtId="0" fontId="3" fillId="3" borderId="6" xfId="5" applyFont="1" applyFill="1" applyBorder="1" applyAlignment="1" applyProtection="1">
      <alignment vertical="top"/>
    </xf>
    <xf numFmtId="0" fontId="7" fillId="0" borderId="16" xfId="0" applyFont="1" applyBorder="1" applyProtection="1"/>
    <xf numFmtId="0" fontId="2" fillId="0" borderId="2" xfId="5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2" fontId="2" fillId="0" borderId="0" xfId="0" applyNumberFormat="1" applyFont="1" applyAlignment="1">
      <alignment horizontal="right"/>
    </xf>
    <xf numFmtId="39" fontId="2" fillId="0" borderId="0" xfId="5" applyNumberFormat="1" applyFont="1" applyProtection="1"/>
    <xf numFmtId="39" fontId="2" fillId="0" borderId="2" xfId="5" applyNumberFormat="1" applyFont="1" applyBorder="1" applyProtection="1"/>
    <xf numFmtId="39" fontId="2" fillId="0" borderId="0" xfId="5" applyNumberFormat="1" applyFont="1" applyAlignment="1" applyProtection="1"/>
    <xf numFmtId="39" fontId="2" fillId="0" borderId="0" xfId="5" applyNumberFormat="1" applyFont="1" applyProtection="1">
      <protection locked="0"/>
    </xf>
    <xf numFmtId="39" fontId="2" fillId="0" borderId="7" xfId="5" applyNumberFormat="1" applyFont="1" applyBorder="1" applyProtection="1">
      <protection locked="0"/>
    </xf>
    <xf numFmtId="39" fontId="2" fillId="0" borderId="7" xfId="5" applyNumberFormat="1" applyFont="1" applyBorder="1" applyProtection="1"/>
    <xf numFmtId="39" fontId="2" fillId="0" borderId="0" xfId="5" applyNumberFormat="1" applyFont="1" applyFill="1" applyBorder="1" applyProtection="1">
      <protection locked="0"/>
    </xf>
    <xf numFmtId="39" fontId="2" fillId="0" borderId="0" xfId="0" applyNumberFormat="1" applyFont="1" applyProtection="1"/>
    <xf numFmtId="39" fontId="2" fillId="0" borderId="12" xfId="0" applyNumberFormat="1" applyFont="1" applyBorder="1" applyProtection="1"/>
    <xf numFmtId="39" fontId="2" fillId="0" borderId="0" xfId="0" applyNumberFormat="1" applyFont="1" applyBorder="1" applyProtection="1"/>
    <xf numFmtId="39" fontId="2" fillId="0" borderId="0" xfId="4" applyNumberFormat="1" applyFont="1" applyProtection="1"/>
    <xf numFmtId="39" fontId="2" fillId="0" borderId="2" xfId="0" applyNumberFormat="1" applyFont="1" applyBorder="1" applyProtection="1"/>
    <xf numFmtId="39" fontId="2" fillId="0" borderId="0" xfId="10" applyNumberFormat="1" applyFont="1" applyProtection="1"/>
    <xf numFmtId="39" fontId="2" fillId="0" borderId="0" xfId="10" applyNumberFormat="1" applyFont="1" applyAlignment="1" applyProtection="1">
      <alignment horizontal="right"/>
    </xf>
    <xf numFmtId="39" fontId="2" fillId="0" borderId="0" xfId="10" applyNumberFormat="1" applyFont="1" applyAlignment="1" applyProtection="1">
      <alignment horizontal="right" wrapText="1"/>
    </xf>
    <xf numFmtId="39" fontId="2" fillId="0" borderId="0" xfId="0" applyNumberFormat="1" applyFont="1" applyAlignment="1" applyProtection="1">
      <alignment horizontal="right"/>
    </xf>
    <xf numFmtId="39" fontId="2" fillId="0" borderId="0" xfId="0" applyNumberFormat="1" applyFont="1" applyAlignment="1" applyProtection="1">
      <alignment horizontal="right" wrapText="1"/>
    </xf>
    <xf numFmtId="39" fontId="2" fillId="0" borderId="0" xfId="0" applyNumberFormat="1" applyFont="1" applyFill="1" applyAlignment="1" applyProtection="1">
      <alignment horizontal="right" wrapText="1"/>
    </xf>
    <xf numFmtId="39" fontId="2" fillId="0" borderId="0" xfId="0" applyNumberFormat="1" applyFont="1" applyAlignment="1" applyProtection="1">
      <alignment horizontal="center"/>
    </xf>
    <xf numFmtId="39" fontId="2" fillId="0" borderId="0" xfId="0" applyNumberFormat="1" applyFont="1" applyFill="1" applyProtection="1"/>
    <xf numFmtId="39" fontId="2" fillId="0" borderId="0" xfId="10" applyNumberFormat="1" applyFont="1" applyAlignment="1" applyProtection="1">
      <alignment wrapText="1"/>
    </xf>
    <xf numFmtId="39" fontId="2" fillId="0" borderId="0" xfId="0" applyNumberFormat="1" applyFont="1" applyAlignment="1" applyProtection="1">
      <alignment vertical="top" wrapText="1"/>
    </xf>
    <xf numFmtId="39" fontId="2" fillId="0" borderId="2" xfId="0" applyNumberFormat="1" applyFont="1" applyBorder="1" applyAlignment="1" applyProtection="1">
      <alignment vertical="top" wrapText="1"/>
    </xf>
    <xf numFmtId="39" fontId="2" fillId="0" borderId="0" xfId="0" applyNumberFormat="1" applyFont="1" applyFill="1" applyAlignment="1" applyProtection="1">
      <alignment vertical="top" wrapText="1"/>
    </xf>
    <xf numFmtId="0" fontId="2" fillId="0" borderId="0" xfId="6" applyNumberFormat="1" applyFont="1" applyFill="1" applyAlignment="1">
      <alignment vertical="top" wrapText="1"/>
    </xf>
    <xf numFmtId="2" fontId="2" fillId="0" borderId="0" xfId="0" applyNumberFormat="1" applyFont="1" applyProtection="1">
      <protection locked="0"/>
    </xf>
    <xf numFmtId="0" fontId="3" fillId="0" borderId="17" xfId="5" applyFont="1" applyBorder="1" applyProtection="1"/>
    <xf numFmtId="0" fontId="3" fillId="0" borderId="17" xfId="5" applyFont="1" applyBorder="1" applyAlignment="1" applyProtection="1">
      <alignment horizontal="center"/>
    </xf>
    <xf numFmtId="0" fontId="2" fillId="0" borderId="17" xfId="5" applyFont="1" applyBorder="1" applyProtection="1"/>
    <xf numFmtId="167" fontId="2" fillId="0" borderId="17" xfId="5" applyNumberFormat="1" applyFont="1" applyBorder="1" applyProtection="1"/>
    <xf numFmtId="39" fontId="3" fillId="0" borderId="17" xfId="5" applyNumberFormat="1" applyFont="1" applyBorder="1" applyProtection="1"/>
    <xf numFmtId="39" fontId="3" fillId="0" borderId="15" xfId="5" applyNumberFormat="1" applyFont="1" applyBorder="1" applyProtection="1"/>
    <xf numFmtId="0" fontId="3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0" fillId="0" borderId="0" xfId="0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Font="1"/>
    <xf numFmtId="0" fontId="10" fillId="0" borderId="0" xfId="0" applyFont="1" applyAlignment="1">
      <alignment horizontal="left" indent="6"/>
    </xf>
    <xf numFmtId="0" fontId="7" fillId="0" borderId="0" xfId="0" applyFont="1" applyAlignment="1">
      <alignment horizontal="left" indent="6"/>
    </xf>
    <xf numFmtId="0" fontId="3" fillId="0" borderId="0" xfId="5" applyFont="1" applyAlignment="1" applyProtection="1">
      <alignment horizontal="center" vertical="top"/>
    </xf>
    <xf numFmtId="0" fontId="2" fillId="0" borderId="12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2" xfId="0" applyFont="1" applyBorder="1" applyAlignment="1" applyProtection="1">
      <alignment vertical="top"/>
    </xf>
    <xf numFmtId="0" fontId="2" fillId="0" borderId="2" xfId="0" applyFont="1" applyBorder="1" applyAlignment="1" applyProtection="1">
      <alignment vertical="top" wrapText="1"/>
    </xf>
    <xf numFmtId="0" fontId="2" fillId="0" borderId="12" xfId="0" applyFont="1" applyBorder="1" applyAlignment="1" applyProtection="1">
      <alignment vertical="top" wrapText="1"/>
    </xf>
    <xf numFmtId="0" fontId="2" fillId="0" borderId="0" xfId="4" applyNumberFormat="1" applyFont="1" applyFill="1" applyAlignment="1" applyProtection="1">
      <alignment horizontal="left" vertical="top"/>
    </xf>
    <xf numFmtId="0" fontId="2" fillId="0" borderId="0" xfId="8" applyFont="1" applyFill="1" applyBorder="1" applyAlignment="1" applyProtection="1">
      <alignment horizontal="left" vertical="top"/>
    </xf>
    <xf numFmtId="2" fontId="2" fillId="0" borderId="0" xfId="0" applyNumberFormat="1" applyFont="1" applyFill="1" applyProtection="1"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justify" vertical="top"/>
    </xf>
    <xf numFmtId="0" fontId="2" fillId="0" borderId="0" xfId="0" applyFont="1" applyAlignment="1">
      <alignment vertical="top" wrapText="1"/>
    </xf>
    <xf numFmtId="0" fontId="2" fillId="0" borderId="7" xfId="0" applyFont="1" applyBorder="1" applyAlignment="1" applyProtection="1">
      <alignment vertical="top" wrapText="1"/>
    </xf>
    <xf numFmtId="0" fontId="2" fillId="0" borderId="0" xfId="0" applyFont="1" applyAlignment="1">
      <alignment vertical="top"/>
    </xf>
    <xf numFmtId="4" fontId="14" fillId="0" borderId="0" xfId="0" applyNumberFormat="1" applyFont="1" applyAlignment="1" applyProtection="1">
      <alignment horizontal="right" wrapText="1"/>
    </xf>
    <xf numFmtId="2" fontId="14" fillId="0" borderId="0" xfId="0" applyNumberFormat="1" applyFont="1" applyFill="1" applyProtection="1"/>
    <xf numFmtId="2" fontId="14" fillId="0" borderId="0" xfId="0" applyNumberFormat="1" applyFont="1" applyProtection="1"/>
    <xf numFmtId="4" fontId="14" fillId="0" borderId="0" xfId="0" applyNumberFormat="1" applyFont="1" applyFill="1" applyProtection="1"/>
    <xf numFmtId="4" fontId="14" fillId="0" borderId="0" xfId="0" applyNumberFormat="1" applyFont="1" applyProtection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justify" wrapText="1"/>
    </xf>
    <xf numFmtId="49" fontId="2" fillId="0" borderId="0" xfId="0" applyNumberFormat="1" applyFont="1" applyFill="1" applyAlignment="1">
      <alignment vertical="top" wrapText="1"/>
    </xf>
    <xf numFmtId="43" fontId="2" fillId="0" borderId="0" xfId="0" applyNumberFormat="1" applyFont="1" applyProtection="1">
      <protection locked="0"/>
    </xf>
    <xf numFmtId="49" fontId="2" fillId="0" borderId="0" xfId="0" applyNumberFormat="1" applyFont="1" applyAlignment="1">
      <alignment horizontal="justify" vertical="top"/>
    </xf>
    <xf numFmtId="43" fontId="2" fillId="0" borderId="0" xfId="9" applyNumberFormat="1" applyFont="1" applyProtection="1">
      <protection locked="0"/>
    </xf>
    <xf numFmtId="0" fontId="2" fillId="0" borderId="0" xfId="0" applyNumberFormat="1" applyFont="1" applyAlignment="1" applyProtection="1">
      <alignment vertical="top" wrapText="1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2" fillId="0" borderId="0" xfId="10" applyNumberFormat="1" applyFont="1" applyAlignment="1" applyProtection="1">
      <alignment horizontal="center"/>
    </xf>
    <xf numFmtId="4" fontId="2" fillId="0" borderId="0" xfId="0" applyNumberFormat="1" applyFont="1" applyAlignment="1">
      <alignment horizontal="right"/>
    </xf>
    <xf numFmtId="2" fontId="2" fillId="0" borderId="0" xfId="0" applyNumberFormat="1" applyFont="1" applyAlignment="1" applyProtection="1">
      <alignment horizontal="right"/>
    </xf>
    <xf numFmtId="4" fontId="2" fillId="0" borderId="0" xfId="0" applyNumberFormat="1" applyFont="1" applyFill="1" applyAlignment="1" applyProtection="1">
      <alignment horizontal="right"/>
      <protection locked="0"/>
    </xf>
    <xf numFmtId="4" fontId="15" fillId="0" borderId="0" xfId="0" applyNumberFormat="1" applyFont="1" applyAlignment="1" applyProtection="1">
      <alignment horizontal="right"/>
    </xf>
    <xf numFmtId="4" fontId="15" fillId="0" borderId="0" xfId="0" applyNumberFormat="1" applyFont="1" applyAlignment="1" applyProtection="1">
      <alignment horizontal="right" wrapText="1"/>
    </xf>
    <xf numFmtId="2" fontId="15" fillId="0" borderId="0" xfId="0" applyNumberFormat="1" applyFont="1" applyFill="1" applyProtection="1"/>
    <xf numFmtId="2" fontId="15" fillId="0" borderId="0" xfId="0" applyNumberFormat="1" applyFont="1" applyProtection="1"/>
    <xf numFmtId="4" fontId="15" fillId="0" borderId="0" xfId="0" applyNumberFormat="1" applyFont="1" applyFill="1" applyProtection="1"/>
    <xf numFmtId="4" fontId="15" fillId="0" borderId="0" xfId="0" applyNumberFormat="1" applyFont="1" applyFill="1" applyAlignment="1" applyProtection="1">
      <alignment wrapText="1"/>
    </xf>
    <xf numFmtId="2" fontId="15" fillId="0" borderId="0" xfId="0" applyNumberFormat="1" applyFont="1" applyAlignment="1" applyProtection="1">
      <alignment wrapText="1"/>
    </xf>
    <xf numFmtId="4" fontId="15" fillId="0" borderId="0" xfId="0" applyNumberFormat="1" applyFont="1" applyProtection="1"/>
    <xf numFmtId="0" fontId="2" fillId="0" borderId="0" xfId="0" applyFont="1" applyFill="1" applyAlignment="1" applyProtection="1">
      <alignment horizontal="center" wrapText="1"/>
    </xf>
    <xf numFmtId="2" fontId="15" fillId="0" borderId="0" xfId="0" applyNumberFormat="1" applyFont="1" applyAlignment="1" applyProtection="1">
      <alignment horizontal="right" wrapText="1"/>
    </xf>
    <xf numFmtId="4" fontId="15" fillId="0" borderId="0" xfId="0" applyNumberFormat="1" applyFont="1" applyFill="1" applyAlignment="1" applyProtection="1">
      <alignment vertical="top" wrapText="1"/>
    </xf>
    <xf numFmtId="49" fontId="2" fillId="0" borderId="0" xfId="0" applyNumberFormat="1" applyFont="1" applyAlignment="1">
      <alignment vertical="top" wrapText="1"/>
    </xf>
    <xf numFmtId="0" fontId="27" fillId="0" borderId="0" xfId="0" applyFont="1" applyAlignment="1" applyProtection="1">
      <alignment horizontal="center" wrapText="1"/>
    </xf>
    <xf numFmtId="2" fontId="27" fillId="0" borderId="0" xfId="0" applyNumberFormat="1" applyFont="1" applyAlignment="1" applyProtection="1">
      <alignment horizontal="center" wrapText="1"/>
    </xf>
    <xf numFmtId="4" fontId="27" fillId="0" borderId="0" xfId="0" applyNumberFormat="1" applyFont="1" applyFill="1" applyAlignment="1" applyProtection="1">
      <alignment horizontal="center" wrapText="1"/>
      <protection locked="0"/>
    </xf>
    <xf numFmtId="167" fontId="12" fillId="0" borderId="0" xfId="10" applyNumberFormat="1" applyFont="1" applyAlignment="1" applyProtection="1">
      <alignment horizontal="center" wrapText="1"/>
    </xf>
    <xf numFmtId="0" fontId="27" fillId="0" borderId="0" xfId="0" applyFont="1" applyAlignment="1" applyProtection="1">
      <alignment horizontal="center"/>
    </xf>
    <xf numFmtId="2" fontId="27" fillId="0" borderId="0" xfId="0" applyNumberFormat="1" applyFont="1" applyAlignment="1" applyProtection="1">
      <alignment horizontal="center"/>
    </xf>
    <xf numFmtId="4" fontId="27" fillId="0" borderId="0" xfId="0" applyNumberFormat="1" applyFont="1" applyFill="1" applyAlignment="1" applyProtection="1">
      <alignment horizontal="center"/>
      <protection locked="0"/>
    </xf>
    <xf numFmtId="167" fontId="12" fillId="0" borderId="0" xfId="0" applyNumberFormat="1" applyFont="1" applyAlignment="1" applyProtection="1">
      <alignment horizontal="center"/>
    </xf>
    <xf numFmtId="2" fontId="27" fillId="16" borderId="0" xfId="0" applyNumberFormat="1" applyFont="1" applyFill="1" applyAlignment="1" applyProtection="1">
      <alignment horizontal="center"/>
    </xf>
    <xf numFmtId="167" fontId="12" fillId="0" borderId="0" xfId="10" applyNumberFormat="1" applyFont="1" applyAlignment="1" applyProtection="1">
      <alignment horizontal="center"/>
    </xf>
    <xf numFmtId="0" fontId="0" fillId="0" borderId="0" xfId="0" applyFont="1" applyAlignment="1">
      <alignment horizontal="center"/>
    </xf>
    <xf numFmtId="2" fontId="15" fillId="0" borderId="0" xfId="0" applyNumberFormat="1" applyFont="1" applyProtection="1">
      <protection locked="0"/>
    </xf>
    <xf numFmtId="39" fontId="15" fillId="0" borderId="0" xfId="0" applyNumberFormat="1" applyFont="1" applyProtection="1"/>
    <xf numFmtId="0" fontId="28" fillId="0" borderId="0" xfId="0" applyNumberFormat="1" applyFont="1" applyFill="1" applyBorder="1" applyAlignment="1">
      <alignment vertical="top" wrapText="1"/>
    </xf>
    <xf numFmtId="0" fontId="29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 shrinkToFit="1"/>
    </xf>
    <xf numFmtId="0" fontId="15" fillId="0" borderId="0" xfId="0" applyFont="1" applyBorder="1" applyAlignment="1">
      <alignment horizontal="justify" vertical="top"/>
    </xf>
    <xf numFmtId="0" fontId="15" fillId="0" borderId="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Border="1"/>
    <xf numFmtId="0" fontId="31" fillId="0" borderId="0" xfId="0" applyFont="1" applyBorder="1"/>
    <xf numFmtId="1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  <xf numFmtId="0" fontId="30" fillId="0" borderId="0" xfId="0" applyNumberFormat="1" applyFont="1" applyBorder="1" applyAlignment="1">
      <alignment wrapText="1"/>
    </xf>
    <xf numFmtId="39" fontId="3" fillId="0" borderId="2" xfId="0" applyNumberFormat="1" applyFont="1" applyBorder="1" applyProtection="1"/>
    <xf numFmtId="39" fontId="3" fillId="0" borderId="2" xfId="0" applyNumberFormat="1" applyFont="1" applyFill="1" applyBorder="1" applyAlignment="1" applyProtection="1">
      <alignment horizontal="center" vertical="top" wrapText="1"/>
    </xf>
    <xf numFmtId="0" fontId="32" fillId="0" borderId="0" xfId="0" applyFont="1"/>
    <xf numFmtId="0" fontId="15" fillId="0" borderId="0" xfId="0" applyFont="1" applyAlignment="1" applyProtection="1">
      <alignment vertical="top" wrapText="1"/>
    </xf>
    <xf numFmtId="39" fontId="3" fillId="0" borderId="0" xfId="0" applyNumberFormat="1" applyFont="1" applyProtection="1"/>
    <xf numFmtId="0" fontId="2" fillId="0" borderId="0" xfId="0" applyFont="1" applyAlignment="1">
      <alignment horizontal="justify" vertical="top"/>
    </xf>
    <xf numFmtId="0" fontId="15" fillId="0" borderId="0" xfId="5" applyFont="1" applyAlignment="1" applyProtection="1">
      <alignment horizontal="center" vertical="top"/>
    </xf>
    <xf numFmtId="0" fontId="15" fillId="0" borderId="0" xfId="5" applyFont="1" applyProtection="1"/>
    <xf numFmtId="0" fontId="15" fillId="0" borderId="0" xfId="0" applyFont="1" applyAlignment="1" applyProtection="1">
      <alignment horizontal="center"/>
    </xf>
    <xf numFmtId="167" fontId="15" fillId="0" borderId="0" xfId="5" applyNumberFormat="1" applyFont="1" applyProtection="1"/>
    <xf numFmtId="39" fontId="15" fillId="0" borderId="0" xfId="5" applyNumberFormat="1" applyFont="1" applyProtection="1">
      <protection locked="0"/>
    </xf>
    <xf numFmtId="0" fontId="15" fillId="0" borderId="0" xfId="0" applyFont="1" applyProtection="1"/>
  </cellXfs>
  <cellStyles count="30">
    <cellStyle name="Accent1" xfId="24" hidden="1"/>
    <cellStyle name="Accent2" xfId="25" hidden="1"/>
    <cellStyle name="Accent3" xfId="26" hidden="1"/>
    <cellStyle name="Accent4" xfId="27" hidden="1"/>
    <cellStyle name="Accent5" xfId="28" hidden="1"/>
    <cellStyle name="Accent6" xfId="29" hidden="1"/>
    <cellStyle name="Bad" xfId="15" hidden="1"/>
    <cellStyle name="Calculation" xfId="18" hidden="1"/>
    <cellStyle name="Check Cell" xfId="20" hidden="1"/>
    <cellStyle name="Excel Built-in Normal 1" xfId="1"/>
    <cellStyle name="Explanatory Text" xfId="22" hidden="1"/>
    <cellStyle name="Heading 1" xfId="11" hidden="1"/>
    <cellStyle name="Heading 2" xfId="12" hidden="1"/>
    <cellStyle name="Heading 3" xfId="13" hidden="1"/>
    <cellStyle name="Heading 4" xfId="14" hidden="1"/>
    <cellStyle name="Input" xfId="17" hidden="1"/>
    <cellStyle name="Linked Cell" xfId="19" hidden="1"/>
    <cellStyle name="Navadno" xfId="0" builtinId="0"/>
    <cellStyle name="Navadno 2" xfId="2"/>
    <cellStyle name="Navadno 6" xfId="3"/>
    <cellStyle name="Navadno_KALAMAR-PSO GREGORČIČEVA MS-16.11.04" xfId="4"/>
    <cellStyle name="Navadno_List1" xfId="5"/>
    <cellStyle name="Neutral" xfId="16" hidden="1"/>
    <cellStyle name="Normal 2" xfId="6"/>
    <cellStyle name="Normal 3" xfId="7"/>
    <cellStyle name="Normal_Sheet1" xfId="8"/>
    <cellStyle name="Note" xfId="21" hidden="1"/>
    <cellStyle name="Total" xfId="23" hidden="1"/>
    <cellStyle name="Valuta" xfId="9" builtinId="4"/>
    <cellStyle name="Vejica" xfId="1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pis%20obnovitvenih%20del%20EL%20-%20obnova%20upravnih%20prostoro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pis%20obnovitvenih%20del%20STR%20-%20obnova%20upravnih%20prostor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etlobna telesa"/>
      <sheetName val="Inštalacijski material"/>
      <sheetName val="Šibki tok"/>
      <sheetName val="Rekapitulacija"/>
    </sheetNames>
    <sheetDataSet>
      <sheetData sheetId="0"/>
      <sheetData sheetId="1"/>
      <sheetData sheetId="2"/>
      <sheetData sheetId="3">
        <row r="17">
          <cell r="F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"/>
    </sheetNames>
    <sheetDataSet>
      <sheetData sheetId="0">
        <row r="32">
          <cell r="F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1"/>
  <sheetViews>
    <sheetView tabSelected="1" view="pageBreakPreview" topLeftCell="A432" zoomScale="120" zoomScaleNormal="100" zoomScaleSheetLayoutView="120" workbookViewId="0">
      <selection activeCell="F448" sqref="F448"/>
    </sheetView>
  </sheetViews>
  <sheetFormatPr defaultColWidth="9.125" defaultRowHeight="12.9" x14ac:dyDescent="0.2"/>
  <cols>
    <col min="1" max="1" width="5.25" style="32" customWidth="1"/>
    <col min="2" max="2" width="39.25" style="1" customWidth="1"/>
    <col min="3" max="3" width="7.375" style="1" customWidth="1"/>
    <col min="4" max="4" width="10.125" style="1" customWidth="1"/>
    <col min="5" max="5" width="12.75" style="36" customWidth="1"/>
    <col min="6" max="6" width="14" style="177" customWidth="1"/>
    <col min="7" max="12" width="9.125" style="1"/>
    <col min="13" max="16384" width="9.125" style="34"/>
  </cols>
  <sheetData>
    <row r="1" spans="1:10" s="1" customFormat="1" x14ac:dyDescent="0.2">
      <c r="A1" s="74"/>
      <c r="B1" s="55"/>
      <c r="C1" s="60"/>
      <c r="D1" s="55"/>
      <c r="E1" s="61"/>
      <c r="F1" s="170"/>
      <c r="G1" s="55"/>
      <c r="H1" s="55"/>
      <c r="I1" s="55"/>
      <c r="J1" s="55"/>
    </row>
    <row r="2" spans="1:10" s="1" customFormat="1" ht="14.3" x14ac:dyDescent="0.25">
      <c r="A2" s="208" t="s">
        <v>102</v>
      </c>
      <c r="B2" s="207"/>
      <c r="C2"/>
      <c r="D2" s="55"/>
      <c r="E2" s="61"/>
      <c r="F2" s="170"/>
      <c r="G2" s="55"/>
      <c r="H2" s="55"/>
      <c r="I2" s="55"/>
      <c r="J2" s="55"/>
    </row>
    <row r="3" spans="1:10" s="1" customFormat="1" ht="14.3" x14ac:dyDescent="0.25">
      <c r="A3" s="209"/>
      <c r="B3"/>
      <c r="C3"/>
      <c r="D3" s="55"/>
      <c r="E3" s="61"/>
      <c r="F3" s="170"/>
      <c r="G3" s="55"/>
      <c r="H3" s="55"/>
      <c r="I3" s="55"/>
      <c r="J3" s="55"/>
    </row>
    <row r="4" spans="1:10" s="1" customFormat="1" ht="14.3" x14ac:dyDescent="0.25">
      <c r="A4" s="209"/>
      <c r="B4"/>
      <c r="C4"/>
      <c r="D4" s="55"/>
      <c r="E4" s="61"/>
      <c r="F4" s="170"/>
      <c r="G4" s="55"/>
      <c r="H4" s="55"/>
      <c r="I4" s="55"/>
      <c r="J4" s="55"/>
    </row>
    <row r="5" spans="1:10" s="1" customFormat="1" ht="15.65" x14ac:dyDescent="0.25">
      <c r="A5" s="202" t="s">
        <v>86</v>
      </c>
      <c r="B5" s="203"/>
      <c r="C5" s="202" t="s">
        <v>95</v>
      </c>
      <c r="D5" s="55"/>
      <c r="E5" s="61"/>
      <c r="F5" s="170"/>
      <c r="G5" s="55"/>
      <c r="H5" s="55"/>
      <c r="I5" s="55"/>
      <c r="J5" s="55"/>
    </row>
    <row r="6" spans="1:10" s="1" customFormat="1" ht="15.65" x14ac:dyDescent="0.25">
      <c r="A6" s="204"/>
      <c r="B6" s="203"/>
      <c r="C6" s="204"/>
      <c r="D6" s="55"/>
      <c r="E6" s="61"/>
      <c r="F6" s="170"/>
      <c r="G6" s="55"/>
      <c r="H6" s="55"/>
      <c r="I6" s="55"/>
      <c r="J6" s="55"/>
    </row>
    <row r="7" spans="1:10" s="1" customFormat="1" ht="15.65" x14ac:dyDescent="0.25">
      <c r="A7" s="202" t="s">
        <v>87</v>
      </c>
      <c r="B7" s="203"/>
      <c r="C7" s="202" t="s">
        <v>130</v>
      </c>
      <c r="D7" s="55"/>
      <c r="E7" s="61"/>
      <c r="F7" s="170"/>
      <c r="G7" s="55"/>
      <c r="H7" s="55"/>
      <c r="I7" s="55"/>
      <c r="J7" s="55"/>
    </row>
    <row r="8" spans="1:10" s="1" customFormat="1" ht="15.65" x14ac:dyDescent="0.25">
      <c r="A8" s="204"/>
      <c r="B8" s="203"/>
      <c r="C8" s="204"/>
      <c r="D8" s="55"/>
      <c r="E8" s="61"/>
      <c r="F8" s="170"/>
      <c r="G8" s="55"/>
      <c r="H8" s="55"/>
      <c r="I8" s="55"/>
      <c r="J8" s="55"/>
    </row>
    <row r="9" spans="1:10" s="1" customFormat="1" ht="15.65" x14ac:dyDescent="0.25">
      <c r="A9" s="202" t="s">
        <v>88</v>
      </c>
      <c r="B9" s="203"/>
      <c r="C9" s="202" t="s">
        <v>96</v>
      </c>
      <c r="D9" s="55"/>
      <c r="E9" s="61"/>
      <c r="F9" s="170"/>
      <c r="G9" s="55"/>
      <c r="H9" s="55"/>
      <c r="I9" s="55"/>
      <c r="J9" s="55"/>
    </row>
    <row r="10" spans="1:10" s="1" customFormat="1" ht="15.65" x14ac:dyDescent="0.25">
      <c r="A10" s="204"/>
      <c r="B10" s="203"/>
      <c r="C10" s="204"/>
      <c r="D10" s="55"/>
      <c r="E10" s="61"/>
      <c r="F10" s="170"/>
      <c r="G10" s="55"/>
      <c r="H10" s="55"/>
      <c r="I10" s="55"/>
      <c r="J10" s="55"/>
    </row>
    <row r="11" spans="1:10" s="1" customFormat="1" ht="15.65" x14ac:dyDescent="0.25">
      <c r="A11" s="202" t="s">
        <v>89</v>
      </c>
      <c r="B11" s="203"/>
      <c r="C11" s="202" t="s">
        <v>90</v>
      </c>
      <c r="D11" s="55"/>
      <c r="E11" s="61"/>
      <c r="F11" s="170"/>
      <c r="G11" s="55"/>
      <c r="H11" s="55"/>
      <c r="I11" s="55"/>
      <c r="J11" s="55"/>
    </row>
    <row r="12" spans="1:10" s="1" customFormat="1" x14ac:dyDescent="0.2">
      <c r="A12" s="74"/>
      <c r="B12" s="55"/>
      <c r="C12" s="60"/>
      <c r="D12" s="55"/>
      <c r="E12" s="61"/>
      <c r="F12" s="170"/>
      <c r="G12" s="55"/>
      <c r="H12" s="55"/>
      <c r="I12" s="55"/>
      <c r="J12" s="55"/>
    </row>
    <row r="13" spans="1:10" s="1" customFormat="1" ht="13.6" x14ac:dyDescent="0.25">
      <c r="A13" s="74"/>
      <c r="B13" s="65"/>
      <c r="C13" s="60"/>
      <c r="D13" s="55"/>
      <c r="E13" s="61"/>
      <c r="F13" s="170"/>
      <c r="G13" s="55"/>
      <c r="H13" s="55"/>
      <c r="I13" s="55"/>
      <c r="J13" s="55"/>
    </row>
    <row r="14" spans="1:10" s="1" customFormat="1" x14ac:dyDescent="0.2">
      <c r="A14" s="74"/>
      <c r="B14" s="55"/>
      <c r="C14" s="60"/>
      <c r="D14" s="55"/>
      <c r="E14" s="61"/>
      <c r="F14" s="170"/>
      <c r="G14" s="55"/>
      <c r="H14" s="55"/>
      <c r="I14" s="55"/>
      <c r="J14" s="55"/>
    </row>
    <row r="15" spans="1:10" s="1" customFormat="1" ht="14.3" x14ac:dyDescent="0.25">
      <c r="A15" s="74"/>
      <c r="B15" s="141" t="s">
        <v>78</v>
      </c>
      <c r="C15" s="60"/>
      <c r="D15" s="55"/>
      <c r="E15" s="61"/>
      <c r="F15" s="170"/>
      <c r="G15" s="55"/>
      <c r="H15" s="55"/>
      <c r="I15" s="55"/>
      <c r="J15" s="55"/>
    </row>
    <row r="16" spans="1:10" s="1" customFormat="1" x14ac:dyDescent="0.2">
      <c r="A16" s="74"/>
      <c r="B16" s="55"/>
      <c r="C16" s="60"/>
      <c r="D16" s="55"/>
      <c r="E16" s="61"/>
      <c r="F16" s="170"/>
      <c r="G16" s="55"/>
      <c r="H16" s="55"/>
      <c r="I16" s="55"/>
      <c r="J16" s="55"/>
    </row>
    <row r="17" spans="1:11" s="1" customFormat="1" ht="13.6" x14ac:dyDescent="0.25">
      <c r="A17" s="74"/>
      <c r="B17" s="51"/>
      <c r="C17" s="60"/>
      <c r="D17" s="55"/>
      <c r="E17" s="61"/>
      <c r="F17" s="170"/>
      <c r="G17" s="55"/>
      <c r="H17" s="55"/>
      <c r="I17" s="55"/>
      <c r="J17" s="55"/>
    </row>
    <row r="18" spans="1:11" s="1" customFormat="1" ht="13.6" thickBot="1" x14ac:dyDescent="0.25">
      <c r="A18" s="74"/>
      <c r="B18" s="55"/>
      <c r="C18" s="60"/>
      <c r="D18" s="55"/>
      <c r="E18" s="61"/>
      <c r="F18" s="170"/>
      <c r="G18" s="55"/>
      <c r="H18" s="55"/>
      <c r="I18" s="55"/>
      <c r="J18" s="55"/>
    </row>
    <row r="19" spans="1:11" s="1" customFormat="1" x14ac:dyDescent="0.2">
      <c r="A19" s="167"/>
      <c r="B19" s="53"/>
      <c r="C19" s="52"/>
      <c r="D19" s="53"/>
      <c r="E19" s="54"/>
      <c r="F19" s="171"/>
      <c r="G19" s="55"/>
      <c r="H19" s="55"/>
      <c r="I19" s="56"/>
      <c r="J19" s="56"/>
    </row>
    <row r="20" spans="1:11" s="1" customFormat="1" ht="13.6" x14ac:dyDescent="0.25">
      <c r="A20" s="168"/>
      <c r="B20" s="58" t="s">
        <v>5</v>
      </c>
      <c r="C20" s="59"/>
      <c r="D20" s="146"/>
      <c r="E20" s="152"/>
      <c r="F20" s="172"/>
      <c r="G20" s="55"/>
      <c r="H20" s="55"/>
      <c r="I20" s="58"/>
      <c r="J20" s="58"/>
      <c r="K20" s="58"/>
    </row>
    <row r="21" spans="1:11" s="1" customFormat="1" x14ac:dyDescent="0.2">
      <c r="A21" s="74"/>
      <c r="B21" s="55"/>
      <c r="C21" s="60"/>
      <c r="D21" s="55"/>
      <c r="E21" s="61"/>
      <c r="F21" s="170"/>
      <c r="G21" s="55"/>
      <c r="H21" s="55"/>
      <c r="I21" s="55"/>
      <c r="J21" s="55"/>
    </row>
    <row r="22" spans="1:11" s="1" customFormat="1" x14ac:dyDescent="0.2">
      <c r="A22" s="74" t="s">
        <v>16</v>
      </c>
      <c r="B22" s="55" t="s">
        <v>84</v>
      </c>
      <c r="C22" s="57"/>
      <c r="D22" s="55"/>
      <c r="E22" s="61"/>
      <c r="F22" s="173">
        <f>D64</f>
        <v>0</v>
      </c>
      <c r="G22" s="55"/>
      <c r="H22" s="55"/>
      <c r="I22" s="55"/>
      <c r="J22" s="55"/>
    </row>
    <row r="23" spans="1:11" s="1" customFormat="1" x14ac:dyDescent="0.2">
      <c r="A23" s="74" t="s">
        <v>18</v>
      </c>
      <c r="B23" s="55" t="s">
        <v>33</v>
      </c>
      <c r="C23" s="57"/>
      <c r="D23" s="55"/>
      <c r="E23" s="61"/>
      <c r="F23" s="173">
        <f>D76</f>
        <v>0</v>
      </c>
      <c r="G23" s="55"/>
      <c r="H23" s="55"/>
      <c r="I23" s="55"/>
      <c r="J23" s="55"/>
    </row>
    <row r="24" spans="1:11" s="293" customFormat="1" x14ac:dyDescent="0.2">
      <c r="A24" s="288" t="s">
        <v>91</v>
      </c>
      <c r="B24" s="289" t="s">
        <v>93</v>
      </c>
      <c r="C24" s="290"/>
      <c r="D24" s="289"/>
      <c r="E24" s="291"/>
      <c r="F24" s="292">
        <f>[1]Rekapitulacija!$F$17</f>
        <v>0</v>
      </c>
      <c r="G24" s="289"/>
      <c r="H24" s="289"/>
      <c r="I24" s="289"/>
      <c r="J24" s="289"/>
    </row>
    <row r="25" spans="1:11" s="293" customFormat="1" x14ac:dyDescent="0.2">
      <c r="A25" s="288" t="s">
        <v>92</v>
      </c>
      <c r="B25" s="289" t="s">
        <v>94</v>
      </c>
      <c r="C25" s="290"/>
      <c r="D25" s="289"/>
      <c r="E25" s="291"/>
      <c r="F25" s="292">
        <f>[2]PREZ!$F$32</f>
        <v>0</v>
      </c>
      <c r="G25" s="289"/>
      <c r="H25" s="289"/>
      <c r="I25" s="289"/>
      <c r="J25" s="289"/>
    </row>
    <row r="26" spans="1:11" s="1" customFormat="1" ht="13.6" thickBot="1" x14ac:dyDescent="0.25">
      <c r="A26" s="74"/>
      <c r="B26" s="62"/>
      <c r="C26" s="63"/>
      <c r="D26" s="62"/>
      <c r="E26" s="64"/>
      <c r="F26" s="174"/>
      <c r="G26" s="55"/>
      <c r="H26" s="55"/>
      <c r="I26" s="55"/>
      <c r="J26" s="55"/>
    </row>
    <row r="27" spans="1:11" s="1" customFormat="1" x14ac:dyDescent="0.2">
      <c r="A27" s="74"/>
      <c r="B27" s="55"/>
      <c r="C27" s="60"/>
      <c r="D27" s="55"/>
      <c r="E27" s="61"/>
      <c r="F27" s="173"/>
      <c r="G27" s="55"/>
      <c r="H27" s="55"/>
      <c r="I27" s="55"/>
      <c r="J27" s="55"/>
    </row>
    <row r="28" spans="1:11" s="1" customFormat="1" ht="13.6" x14ac:dyDescent="0.25">
      <c r="A28" s="74"/>
      <c r="B28" s="65" t="s">
        <v>101</v>
      </c>
      <c r="C28" s="59"/>
      <c r="D28" s="55"/>
      <c r="E28" s="61"/>
      <c r="F28" s="170">
        <f>SUM(F22:F27)</f>
        <v>0</v>
      </c>
      <c r="G28" s="55"/>
      <c r="H28" s="55"/>
      <c r="I28" s="65"/>
      <c r="J28" s="55"/>
    </row>
    <row r="29" spans="1:11" s="1" customFormat="1" ht="13.6" x14ac:dyDescent="0.25">
      <c r="A29" s="74"/>
      <c r="B29" s="65"/>
      <c r="C29" s="59"/>
      <c r="D29" s="55"/>
      <c r="E29" s="61"/>
      <c r="F29" s="170"/>
      <c r="G29" s="55"/>
      <c r="H29" s="55"/>
      <c r="I29" s="65"/>
      <c r="J29" s="55"/>
    </row>
    <row r="30" spans="1:11" s="1" customFormat="1" ht="14.3" thickBot="1" x14ac:dyDescent="0.3">
      <c r="A30" s="74"/>
      <c r="B30" s="142" t="s">
        <v>47</v>
      </c>
      <c r="C30" s="143"/>
      <c r="D30" s="144"/>
      <c r="E30" s="145"/>
      <c r="F30" s="201">
        <f>+F28</f>
        <v>0</v>
      </c>
      <c r="G30" s="55"/>
      <c r="H30" s="55"/>
      <c r="I30" s="65"/>
      <c r="J30" s="55"/>
    </row>
    <row r="31" spans="1:11" s="1" customFormat="1" ht="13.6" x14ac:dyDescent="0.25">
      <c r="A31" s="74"/>
      <c r="B31" s="65"/>
      <c r="C31" s="59"/>
      <c r="D31" s="55"/>
      <c r="E31" s="61"/>
      <c r="F31" s="170"/>
      <c r="G31" s="55"/>
      <c r="H31" s="55"/>
      <c r="I31" s="65"/>
      <c r="J31" s="55"/>
    </row>
    <row r="32" spans="1:11" s="1" customFormat="1" ht="13.6" x14ac:dyDescent="0.25">
      <c r="A32" s="74"/>
      <c r="B32" s="66" t="s">
        <v>216</v>
      </c>
      <c r="C32" s="59"/>
      <c r="D32" s="55"/>
      <c r="E32" s="61"/>
      <c r="F32" s="170">
        <f>F30*0.22</f>
        <v>0</v>
      </c>
      <c r="G32" s="55"/>
      <c r="H32" s="55"/>
      <c r="I32" s="65"/>
      <c r="J32" s="55"/>
    </row>
    <row r="33" spans="1:15" s="1" customFormat="1" ht="13.6" thickBot="1" x14ac:dyDescent="0.25">
      <c r="A33" s="74"/>
      <c r="B33" s="62"/>
      <c r="C33" s="63"/>
      <c r="D33" s="62"/>
      <c r="E33" s="64"/>
      <c r="F33" s="175"/>
      <c r="G33" s="55"/>
      <c r="H33" s="55"/>
      <c r="I33" s="55"/>
      <c r="J33" s="55"/>
    </row>
    <row r="34" spans="1:15" s="1" customFormat="1" ht="13.6" x14ac:dyDescent="0.25">
      <c r="A34" s="210"/>
      <c r="B34" s="65"/>
      <c r="C34" s="59"/>
      <c r="D34" s="55"/>
      <c r="E34" s="61"/>
      <c r="F34" s="170"/>
      <c r="G34" s="55"/>
      <c r="H34" s="55"/>
      <c r="I34" s="55"/>
      <c r="J34" s="55"/>
    </row>
    <row r="35" spans="1:15" s="1" customFormat="1" ht="14.3" thickBot="1" x14ac:dyDescent="0.3">
      <c r="A35" s="210"/>
      <c r="B35" s="196" t="s">
        <v>85</v>
      </c>
      <c r="C35" s="197"/>
      <c r="D35" s="198"/>
      <c r="E35" s="199"/>
      <c r="F35" s="200">
        <f>F32+F30</f>
        <v>0</v>
      </c>
      <c r="G35" s="55"/>
      <c r="H35" s="55"/>
      <c r="I35" s="55"/>
      <c r="J35" s="55"/>
    </row>
    <row r="36" spans="1:15" s="1" customFormat="1" ht="13.6" thickTop="1" x14ac:dyDescent="0.2">
      <c r="A36" s="74"/>
      <c r="B36" s="55"/>
      <c r="C36" s="60"/>
      <c r="D36" s="55"/>
      <c r="E36" s="61"/>
      <c r="F36" s="173"/>
      <c r="G36" s="55"/>
      <c r="H36" s="55"/>
      <c r="I36" s="55"/>
      <c r="J36" s="55"/>
    </row>
    <row r="37" spans="1:15" s="68" customFormat="1" x14ac:dyDescent="0.2">
      <c r="A37" s="74"/>
      <c r="B37" s="56"/>
      <c r="C37" s="69"/>
      <c r="D37" s="56"/>
      <c r="E37" s="70"/>
      <c r="F37" s="176"/>
      <c r="G37" s="55"/>
      <c r="H37" s="55"/>
      <c r="I37" s="71"/>
      <c r="J37" s="72"/>
      <c r="K37" s="73"/>
      <c r="L37" s="67"/>
      <c r="M37" s="67"/>
      <c r="N37" s="67"/>
      <c r="O37" s="67"/>
    </row>
    <row r="54" spans="1:6" ht="14.3" x14ac:dyDescent="0.25">
      <c r="B54" s="166" t="s">
        <v>79</v>
      </c>
    </row>
    <row r="56" spans="1:6" ht="13.6" thickBot="1" x14ac:dyDescent="0.25"/>
    <row r="57" spans="1:6" s="1" customFormat="1" ht="14.3" thickBot="1" x14ac:dyDescent="0.3">
      <c r="A57" s="155" t="s">
        <v>20</v>
      </c>
      <c r="B57" s="40" t="s">
        <v>21</v>
      </c>
      <c r="C57" s="40"/>
      <c r="D57" s="81"/>
      <c r="F57" s="170"/>
    </row>
    <row r="58" spans="1:6" s="1" customFormat="1" ht="13.6" thickBot="1" x14ac:dyDescent="0.25">
      <c r="A58" s="156"/>
      <c r="B58" s="55"/>
      <c r="C58" s="55"/>
      <c r="D58" s="55"/>
      <c r="F58" s="170"/>
    </row>
    <row r="59" spans="1:6" s="1" customFormat="1" ht="14.3" thickBot="1" x14ac:dyDescent="0.3">
      <c r="A59" s="157"/>
      <c r="B59" s="41" t="s">
        <v>22</v>
      </c>
      <c r="C59" s="42"/>
      <c r="D59" s="147">
        <f>F107</f>
        <v>0</v>
      </c>
      <c r="F59" s="170"/>
    </row>
    <row r="60" spans="1:6" s="1" customFormat="1" ht="14.3" thickBot="1" x14ac:dyDescent="0.3">
      <c r="A60" s="157"/>
      <c r="B60" s="41" t="s">
        <v>23</v>
      </c>
      <c r="C60" s="42"/>
      <c r="D60" s="147">
        <f>F176</f>
        <v>0</v>
      </c>
      <c r="F60" s="170"/>
    </row>
    <row r="61" spans="1:6" s="1" customFormat="1" ht="14.3" thickBot="1" x14ac:dyDescent="0.3">
      <c r="A61" s="157"/>
      <c r="B61" s="41" t="s">
        <v>24</v>
      </c>
      <c r="C61" s="42"/>
      <c r="D61" s="147">
        <f>F195</f>
        <v>0</v>
      </c>
      <c r="F61" s="170"/>
    </row>
    <row r="62" spans="1:6" s="1" customFormat="1" ht="14.3" thickBot="1" x14ac:dyDescent="0.3">
      <c r="A62" s="157"/>
      <c r="B62" s="41" t="s">
        <v>25</v>
      </c>
      <c r="C62" s="42"/>
      <c r="D62" s="147">
        <f>F245</f>
        <v>0</v>
      </c>
      <c r="F62" s="170"/>
    </row>
    <row r="63" spans="1:6" s="1" customFormat="1" ht="13.6" thickBot="1" x14ac:dyDescent="0.25">
      <c r="A63" s="158"/>
      <c r="B63" s="82"/>
      <c r="C63" s="62"/>
      <c r="D63" s="83"/>
      <c r="F63" s="170"/>
    </row>
    <row r="64" spans="1:6" s="1" customFormat="1" ht="14.3" thickBot="1" x14ac:dyDescent="0.3">
      <c r="A64" s="159" t="s">
        <v>20</v>
      </c>
      <c r="B64" s="40" t="s">
        <v>26</v>
      </c>
      <c r="C64" s="40"/>
      <c r="D64" s="148">
        <f>D62+D61+D60+D59</f>
        <v>0</v>
      </c>
      <c r="F64" s="170"/>
    </row>
    <row r="65" spans="1:6" s="1" customFormat="1" x14ac:dyDescent="0.2">
      <c r="A65" s="160"/>
      <c r="B65" s="55"/>
      <c r="C65" s="55"/>
      <c r="D65" s="84"/>
      <c r="F65" s="170"/>
    </row>
    <row r="66" spans="1:6" s="1" customFormat="1" ht="13.6" thickBot="1" x14ac:dyDescent="0.25">
      <c r="A66" s="160"/>
      <c r="B66" s="55"/>
      <c r="C66" s="55"/>
      <c r="D66" s="84"/>
      <c r="F66" s="170"/>
    </row>
    <row r="67" spans="1:6" s="1" customFormat="1" ht="14.3" thickBot="1" x14ac:dyDescent="0.3">
      <c r="A67" s="161" t="s">
        <v>27</v>
      </c>
      <c r="B67" s="40" t="s">
        <v>28</v>
      </c>
      <c r="C67" s="40"/>
      <c r="D67" s="148"/>
      <c r="F67" s="170"/>
    </row>
    <row r="68" spans="1:6" s="1" customFormat="1" ht="13.6" thickBot="1" x14ac:dyDescent="0.25">
      <c r="A68" s="160"/>
      <c r="B68" s="55"/>
      <c r="C68" s="55"/>
      <c r="D68" s="84"/>
      <c r="F68" s="170"/>
    </row>
    <row r="69" spans="1:6" s="1" customFormat="1" ht="14.3" thickBot="1" x14ac:dyDescent="0.3">
      <c r="A69" s="157"/>
      <c r="B69" s="42" t="s">
        <v>29</v>
      </c>
      <c r="C69" s="42"/>
      <c r="D69" s="147">
        <f>F293</f>
        <v>0</v>
      </c>
      <c r="F69" s="170"/>
    </row>
    <row r="70" spans="1:6" s="1" customFormat="1" ht="14.3" thickBot="1" x14ac:dyDescent="0.3">
      <c r="A70" s="157"/>
      <c r="B70" s="42" t="s">
        <v>30</v>
      </c>
      <c r="C70" s="42"/>
      <c r="D70" s="147">
        <f>F328</f>
        <v>0</v>
      </c>
      <c r="F70" s="170"/>
    </row>
    <row r="71" spans="1:6" s="1" customFormat="1" ht="14.3" thickBot="1" x14ac:dyDescent="0.3">
      <c r="A71" s="157"/>
      <c r="B71" s="42" t="s">
        <v>31</v>
      </c>
      <c r="C71" s="42"/>
      <c r="D71" s="147">
        <f>F349</f>
        <v>0</v>
      </c>
      <c r="F71" s="170"/>
    </row>
    <row r="72" spans="1:6" s="1" customFormat="1" ht="14.3" thickBot="1" x14ac:dyDescent="0.3">
      <c r="A72" s="157"/>
      <c r="B72" s="42" t="s">
        <v>32</v>
      </c>
      <c r="C72" s="42"/>
      <c r="D72" s="147">
        <f>F366</f>
        <v>0</v>
      </c>
      <c r="F72" s="170"/>
    </row>
    <row r="73" spans="1:6" s="1" customFormat="1" ht="14.3" thickBot="1" x14ac:dyDescent="0.3">
      <c r="A73" s="157"/>
      <c r="B73" s="42" t="s">
        <v>125</v>
      </c>
      <c r="C73" s="42"/>
      <c r="D73" s="147">
        <f>F406</f>
        <v>0</v>
      </c>
      <c r="F73" s="170"/>
    </row>
    <row r="74" spans="1:6" s="1" customFormat="1" ht="14.3" thickBot="1" x14ac:dyDescent="0.3">
      <c r="A74" s="162"/>
      <c r="B74" s="43" t="s">
        <v>127</v>
      </c>
      <c r="C74" s="43"/>
      <c r="D74" s="149">
        <f>F422</f>
        <v>0</v>
      </c>
      <c r="F74" s="170"/>
    </row>
    <row r="75" spans="1:6" s="1" customFormat="1" ht="14.3" thickBot="1" x14ac:dyDescent="0.3">
      <c r="A75" s="162"/>
      <c r="B75" s="43" t="s">
        <v>77</v>
      </c>
      <c r="C75" s="43"/>
      <c r="D75" s="149">
        <f>F448</f>
        <v>0</v>
      </c>
      <c r="F75" s="170"/>
    </row>
    <row r="76" spans="1:6" s="1" customFormat="1" ht="14.3" thickBot="1" x14ac:dyDescent="0.3">
      <c r="A76" s="159" t="s">
        <v>27</v>
      </c>
      <c r="B76" s="44" t="s">
        <v>33</v>
      </c>
      <c r="C76" s="44"/>
      <c r="D76" s="150">
        <f>D75+D73+D72+D71+D70+D69+D74</f>
        <v>0</v>
      </c>
      <c r="F76" s="170"/>
    </row>
    <row r="77" spans="1:6" s="1" customFormat="1" ht="13.6" x14ac:dyDescent="0.2">
      <c r="A77" s="163"/>
      <c r="B77" s="55"/>
      <c r="C77" s="55"/>
      <c r="D77" s="84"/>
      <c r="F77" s="170"/>
    </row>
    <row r="78" spans="1:6" s="1" customFormat="1" ht="14.3" thickBot="1" x14ac:dyDescent="0.25">
      <c r="A78" s="164"/>
      <c r="B78" s="55"/>
      <c r="C78" s="55"/>
      <c r="D78" s="84"/>
      <c r="F78" s="170"/>
    </row>
    <row r="79" spans="1:6" s="1" customFormat="1" ht="14.3" thickBot="1" x14ac:dyDescent="0.3">
      <c r="A79" s="165" t="s">
        <v>34</v>
      </c>
      <c r="B79" s="40"/>
      <c r="C79" s="40"/>
      <c r="D79" s="148">
        <f>D75+D73+D72+D71+D70+D69+D62+D61+D60+D59+D74</f>
        <v>0</v>
      </c>
      <c r="F79" s="170"/>
    </row>
    <row r="89" spans="1:7" ht="13.6" x14ac:dyDescent="0.2">
      <c r="A89" s="75" t="s">
        <v>20</v>
      </c>
      <c r="B89" s="11" t="s">
        <v>17</v>
      </c>
    </row>
    <row r="90" spans="1:7" ht="13.6" x14ac:dyDescent="0.2">
      <c r="A90" s="75"/>
      <c r="B90" s="11"/>
    </row>
    <row r="91" spans="1:7" ht="13.6" x14ac:dyDescent="0.2">
      <c r="A91" s="75"/>
      <c r="B91" s="11" t="s">
        <v>35</v>
      </c>
    </row>
    <row r="92" spans="1:7" ht="13.6" x14ac:dyDescent="0.2">
      <c r="A92" s="75"/>
      <c r="B92" s="11"/>
    </row>
    <row r="93" spans="1:7" x14ac:dyDescent="0.2">
      <c r="A93" s="211" t="s">
        <v>36</v>
      </c>
      <c r="B93" s="121" t="s">
        <v>37</v>
      </c>
      <c r="C93" s="122" t="s">
        <v>38</v>
      </c>
      <c r="D93" s="122" t="s">
        <v>39</v>
      </c>
      <c r="E93" s="137" t="s">
        <v>40</v>
      </c>
      <c r="F93" s="178" t="s">
        <v>41</v>
      </c>
      <c r="G93" s="33"/>
    </row>
    <row r="94" spans="1:7" ht="13.6" thickBot="1" x14ac:dyDescent="0.25">
      <c r="A94" s="212"/>
      <c r="B94" s="123"/>
      <c r="C94" s="33"/>
      <c r="D94" s="33"/>
      <c r="E94" s="120"/>
      <c r="F94" s="179"/>
      <c r="G94" s="33"/>
    </row>
    <row r="95" spans="1:7" ht="13.6" x14ac:dyDescent="0.25">
      <c r="A95" s="212"/>
      <c r="B95" s="85" t="s">
        <v>42</v>
      </c>
      <c r="C95" s="33"/>
      <c r="D95" s="33"/>
      <c r="E95" s="120"/>
      <c r="F95" s="179"/>
      <c r="G95" s="33"/>
    </row>
    <row r="96" spans="1:7" ht="45.7" customHeight="1" thickBot="1" x14ac:dyDescent="0.25">
      <c r="A96" s="212"/>
      <c r="B96" s="86" t="s">
        <v>43</v>
      </c>
      <c r="C96" s="33"/>
      <c r="D96" s="33"/>
      <c r="E96" s="120"/>
      <c r="F96" s="179"/>
      <c r="G96" s="33"/>
    </row>
    <row r="97" spans="1:14" ht="13.6" x14ac:dyDescent="0.25">
      <c r="A97" s="212"/>
      <c r="B97" s="87"/>
      <c r="C97" s="33"/>
      <c r="D97" s="33"/>
      <c r="E97" s="120"/>
      <c r="F97" s="179"/>
      <c r="G97" s="33"/>
    </row>
    <row r="98" spans="1:14" ht="14.3" thickBot="1" x14ac:dyDescent="0.25">
      <c r="A98" s="75"/>
      <c r="B98" s="11"/>
    </row>
    <row r="99" spans="1:14" ht="66.75" customHeight="1" thickBot="1" x14ac:dyDescent="0.25">
      <c r="A99" s="75"/>
      <c r="B99" s="4" t="s">
        <v>72</v>
      </c>
    </row>
    <row r="100" spans="1:14" ht="13.6" x14ac:dyDescent="0.25">
      <c r="B100" s="88"/>
      <c r="C100" s="89"/>
      <c r="D100" s="91"/>
      <c r="E100" s="153"/>
      <c r="F100" s="180"/>
      <c r="G100" s="90"/>
      <c r="H100" s="91"/>
    </row>
    <row r="101" spans="1:14" ht="13.6" x14ac:dyDescent="0.25">
      <c r="B101" s="92"/>
    </row>
    <row r="102" spans="1:14" ht="81.7" customHeight="1" x14ac:dyDescent="0.2">
      <c r="A102" s="32" t="s">
        <v>6</v>
      </c>
      <c r="B102" s="6" t="s">
        <v>45</v>
      </c>
      <c r="C102" s="7" t="s">
        <v>46</v>
      </c>
      <c r="D102" s="35">
        <v>1</v>
      </c>
      <c r="E102" s="93"/>
      <c r="F102" s="177">
        <f>E102*D102</f>
        <v>0</v>
      </c>
    </row>
    <row r="103" spans="1:14" ht="15.8" customHeight="1" x14ac:dyDescent="0.2">
      <c r="B103" s="5"/>
    </row>
    <row r="104" spans="1:14" x14ac:dyDescent="0.2">
      <c r="B104" s="5"/>
      <c r="C104" s="7"/>
    </row>
    <row r="105" spans="1:14" ht="13.6" thickBot="1" x14ac:dyDescent="0.25">
      <c r="B105" s="5"/>
      <c r="C105" s="7"/>
    </row>
    <row r="106" spans="1:14" ht="13.6" x14ac:dyDescent="0.2">
      <c r="A106" s="213"/>
      <c r="B106" s="8"/>
      <c r="C106" s="37"/>
      <c r="D106" s="37"/>
      <c r="E106" s="94"/>
      <c r="F106" s="181"/>
    </row>
    <row r="107" spans="1:14" ht="13.6" x14ac:dyDescent="0.25">
      <c r="A107" s="212"/>
      <c r="B107" s="19" t="s">
        <v>47</v>
      </c>
      <c r="C107" s="124"/>
      <c r="D107" s="33"/>
      <c r="E107" s="120"/>
      <c r="F107" s="179">
        <f>SUM(F102:F103)</f>
        <v>0</v>
      </c>
      <c r="G107" s="2"/>
    </row>
    <row r="108" spans="1:14" ht="13.6" x14ac:dyDescent="0.25">
      <c r="A108" s="212"/>
      <c r="B108" s="19"/>
      <c r="C108" s="124"/>
      <c r="D108" s="33"/>
      <c r="E108" s="120"/>
      <c r="F108" s="179"/>
      <c r="G108" s="2"/>
    </row>
    <row r="110" spans="1:14" ht="13.6" x14ac:dyDescent="0.2">
      <c r="A110" s="75"/>
      <c r="B110" s="11" t="s">
        <v>23</v>
      </c>
      <c r="D110" s="95"/>
      <c r="E110" s="96"/>
      <c r="F110" s="182"/>
      <c r="M110" s="1"/>
      <c r="N110" s="1"/>
    </row>
    <row r="111" spans="1:14" ht="13.6" x14ac:dyDescent="0.2">
      <c r="A111" s="75"/>
      <c r="B111" s="11"/>
      <c r="D111" s="95"/>
      <c r="E111" s="96"/>
      <c r="F111" s="182"/>
      <c r="M111" s="1"/>
      <c r="N111" s="1"/>
    </row>
    <row r="112" spans="1:14" x14ac:dyDescent="0.2">
      <c r="A112" s="211" t="s">
        <v>36</v>
      </c>
      <c r="B112" s="121" t="s">
        <v>37</v>
      </c>
      <c r="C112" s="122" t="s">
        <v>38</v>
      </c>
      <c r="D112" s="122" t="s">
        <v>39</v>
      </c>
      <c r="E112" s="137" t="s">
        <v>40</v>
      </c>
      <c r="F112" s="178" t="s">
        <v>41</v>
      </c>
      <c r="M112" s="1"/>
      <c r="N112" s="1"/>
    </row>
    <row r="113" spans="1:14" ht="19.55" customHeight="1" x14ac:dyDescent="0.2">
      <c r="A113" s="212"/>
      <c r="B113" s="123"/>
      <c r="C113" s="33"/>
      <c r="D113" s="33"/>
      <c r="E113" s="120"/>
      <c r="F113" s="179"/>
      <c r="M113" s="1"/>
      <c r="N113" s="1"/>
    </row>
    <row r="114" spans="1:14" ht="45.7" customHeight="1" x14ac:dyDescent="0.2">
      <c r="A114" s="3" t="s">
        <v>6</v>
      </c>
      <c r="B114" s="3" t="s">
        <v>131</v>
      </c>
      <c r="G114" s="13"/>
      <c r="M114" s="1"/>
      <c r="N114" s="1"/>
    </row>
    <row r="115" spans="1:14" x14ac:dyDescent="0.2">
      <c r="A115" s="3"/>
      <c r="B115" s="3" t="s">
        <v>132</v>
      </c>
      <c r="D115" s="13"/>
      <c r="E115" s="14"/>
      <c r="F115" s="183"/>
      <c r="G115" s="13"/>
      <c r="M115" s="1"/>
      <c r="N115" s="1"/>
    </row>
    <row r="116" spans="1:14" x14ac:dyDescent="0.2">
      <c r="A116" s="3"/>
      <c r="B116" s="3" t="s">
        <v>98</v>
      </c>
      <c r="D116" s="13"/>
      <c r="E116" s="14"/>
      <c r="F116" s="183"/>
      <c r="G116" s="13"/>
      <c r="M116" s="1"/>
      <c r="N116" s="1"/>
    </row>
    <row r="117" spans="1:14" x14ac:dyDescent="0.2">
      <c r="A117" s="3"/>
      <c r="B117" s="3" t="s">
        <v>97</v>
      </c>
      <c r="C117" s="1" t="s">
        <v>48</v>
      </c>
      <c r="D117" s="242">
        <v>4</v>
      </c>
      <c r="E117" s="14"/>
      <c r="F117" s="183">
        <f>D117*E117</f>
        <v>0</v>
      </c>
      <c r="G117" s="13"/>
      <c r="M117" s="1"/>
      <c r="N117" s="1"/>
    </row>
    <row r="118" spans="1:14" x14ac:dyDescent="0.2">
      <c r="A118" s="3"/>
      <c r="B118" s="3"/>
      <c r="D118" s="242"/>
      <c r="E118" s="14"/>
      <c r="F118" s="183"/>
      <c r="G118" s="13"/>
      <c r="M118" s="1"/>
      <c r="N118" s="1"/>
    </row>
    <row r="119" spans="1:14" x14ac:dyDescent="0.2">
      <c r="A119" s="3"/>
      <c r="B119" s="3"/>
      <c r="D119" s="242"/>
      <c r="E119" s="14"/>
      <c r="F119" s="183"/>
      <c r="G119" s="13"/>
      <c r="M119" s="1"/>
      <c r="N119" s="1"/>
    </row>
    <row r="120" spans="1:14" ht="38.75" x14ac:dyDescent="0.2">
      <c r="A120" s="3" t="s">
        <v>7</v>
      </c>
      <c r="B120" s="12" t="s">
        <v>55</v>
      </c>
      <c r="C120" s="39" t="s">
        <v>48</v>
      </c>
      <c r="D120" s="243">
        <v>401</v>
      </c>
      <c r="E120" s="97"/>
      <c r="F120" s="186">
        <f>D120*E120</f>
        <v>0</v>
      </c>
      <c r="G120" s="13"/>
      <c r="M120" s="1"/>
      <c r="N120" s="1"/>
    </row>
    <row r="121" spans="1:14" x14ac:dyDescent="0.2">
      <c r="B121" s="12"/>
      <c r="C121" s="39"/>
      <c r="D121" s="38"/>
      <c r="E121" s="97"/>
      <c r="F121" s="186"/>
      <c r="G121" s="13"/>
      <c r="M121" s="1"/>
      <c r="N121" s="1"/>
    </row>
    <row r="122" spans="1:14" x14ac:dyDescent="0.2">
      <c r="B122" s="12"/>
      <c r="C122" s="39"/>
      <c r="D122" s="38"/>
      <c r="E122" s="97"/>
      <c r="F122" s="186"/>
      <c r="G122" s="13"/>
      <c r="M122" s="1"/>
      <c r="N122" s="1"/>
    </row>
    <row r="123" spans="1:14" ht="25.85" x14ac:dyDescent="0.2">
      <c r="A123" s="3" t="s">
        <v>8</v>
      </c>
      <c r="B123" s="3" t="s">
        <v>133</v>
      </c>
      <c r="C123" s="39" t="s">
        <v>49</v>
      </c>
      <c r="D123" s="38">
        <v>2</v>
      </c>
      <c r="E123" s="97"/>
      <c r="F123" s="184">
        <f>D123*E123</f>
        <v>0</v>
      </c>
      <c r="G123" s="13"/>
      <c r="M123" s="1"/>
      <c r="N123" s="1"/>
    </row>
    <row r="124" spans="1:14" x14ac:dyDescent="0.2">
      <c r="A124" s="3"/>
      <c r="B124" s="3"/>
      <c r="C124" s="39"/>
      <c r="D124" s="38"/>
      <c r="E124" s="97"/>
      <c r="F124" s="184"/>
      <c r="G124" s="13"/>
      <c r="M124" s="1"/>
      <c r="N124" s="1"/>
    </row>
    <row r="125" spans="1:14" x14ac:dyDescent="0.2">
      <c r="A125" s="3"/>
      <c r="B125" s="3"/>
      <c r="C125" s="39"/>
      <c r="D125" s="38"/>
      <c r="E125" s="97"/>
      <c r="F125" s="184"/>
      <c r="G125" s="13"/>
      <c r="M125" s="1"/>
      <c r="N125" s="1"/>
    </row>
    <row r="126" spans="1:14" ht="38.75" x14ac:dyDescent="0.2">
      <c r="A126" s="3" t="s">
        <v>9</v>
      </c>
      <c r="B126" s="3" t="s">
        <v>150</v>
      </c>
      <c r="C126" s="39" t="s">
        <v>49</v>
      </c>
      <c r="D126" s="38">
        <v>4</v>
      </c>
      <c r="E126" s="97"/>
      <c r="F126" s="184">
        <f>D126*E126</f>
        <v>0</v>
      </c>
      <c r="G126" s="13"/>
      <c r="M126" s="1"/>
      <c r="N126" s="1"/>
    </row>
    <row r="127" spans="1:14" x14ac:dyDescent="0.2">
      <c r="B127" s="10"/>
      <c r="C127" s="10"/>
      <c r="D127" s="13"/>
      <c r="E127" s="14"/>
      <c r="F127" s="183"/>
      <c r="G127" s="13"/>
      <c r="M127" s="1"/>
      <c r="N127" s="1"/>
    </row>
    <row r="128" spans="1:14" x14ac:dyDescent="0.2">
      <c r="B128" s="10"/>
      <c r="C128" s="10"/>
      <c r="D128" s="13"/>
      <c r="E128" s="14"/>
      <c r="F128" s="183"/>
      <c r="G128" s="13"/>
      <c r="M128" s="1"/>
      <c r="N128" s="1"/>
    </row>
    <row r="129" spans="1:14" ht="54" customHeight="1" x14ac:dyDescent="0.2">
      <c r="A129" s="3" t="s">
        <v>10</v>
      </c>
      <c r="B129" s="12" t="s">
        <v>134</v>
      </c>
      <c r="C129" s="39" t="s">
        <v>63</v>
      </c>
      <c r="D129" s="38">
        <v>21.5</v>
      </c>
      <c r="E129" s="97"/>
      <c r="F129" s="186">
        <f>D129*E129</f>
        <v>0</v>
      </c>
      <c r="G129" s="13"/>
      <c r="M129" s="1"/>
      <c r="N129" s="1"/>
    </row>
    <row r="130" spans="1:14" x14ac:dyDescent="0.2">
      <c r="A130" s="3"/>
      <c r="B130" s="12"/>
      <c r="G130" s="13"/>
      <c r="M130" s="1"/>
      <c r="N130" s="1"/>
    </row>
    <row r="131" spans="1:14" x14ac:dyDescent="0.2">
      <c r="A131" s="3"/>
      <c r="B131" s="3"/>
      <c r="C131" s="16"/>
      <c r="D131" s="13"/>
      <c r="E131" s="14"/>
      <c r="F131" s="185"/>
      <c r="G131" s="13"/>
      <c r="M131" s="1"/>
      <c r="N131" s="1"/>
    </row>
    <row r="132" spans="1:14" ht="51.65" x14ac:dyDescent="0.2">
      <c r="A132" s="3" t="s">
        <v>11</v>
      </c>
      <c r="B132" s="3" t="s">
        <v>135</v>
      </c>
      <c r="C132" s="39" t="s">
        <v>63</v>
      </c>
      <c r="D132" s="243">
        <v>9.3000000000000007</v>
      </c>
      <c r="E132" s="97"/>
      <c r="F132" s="186">
        <f>D132*E132</f>
        <v>0</v>
      </c>
      <c r="G132" s="13"/>
      <c r="M132" s="1"/>
      <c r="N132" s="1"/>
    </row>
    <row r="133" spans="1:14" x14ac:dyDescent="0.2">
      <c r="A133" s="3"/>
      <c r="B133" s="3"/>
      <c r="C133" s="34"/>
      <c r="D133" s="34"/>
      <c r="E133" s="34"/>
      <c r="F133" s="34"/>
      <c r="G133" s="13"/>
      <c r="M133" s="1"/>
      <c r="N133" s="1"/>
    </row>
    <row r="134" spans="1:14" x14ac:dyDescent="0.2">
      <c r="A134" s="3"/>
      <c r="B134" s="3"/>
      <c r="C134" s="39"/>
      <c r="D134" s="224"/>
      <c r="E134" s="97"/>
      <c r="F134" s="186"/>
      <c r="G134" s="13"/>
      <c r="M134" s="1"/>
      <c r="N134" s="1"/>
    </row>
    <row r="135" spans="1:14" ht="38.75" x14ac:dyDescent="0.2">
      <c r="A135" s="3" t="s">
        <v>12</v>
      </c>
      <c r="B135" s="3" t="s">
        <v>52</v>
      </c>
      <c r="C135" s="39"/>
      <c r="D135" s="38"/>
      <c r="E135" s="97"/>
      <c r="F135" s="186"/>
      <c r="G135" s="13"/>
      <c r="M135" s="1"/>
      <c r="N135" s="1"/>
    </row>
    <row r="136" spans="1:14" ht="38.75" x14ac:dyDescent="0.2">
      <c r="A136" s="3"/>
      <c r="B136" s="3" t="s">
        <v>82</v>
      </c>
      <c r="C136" s="39" t="s">
        <v>48</v>
      </c>
      <c r="D136" s="243">
        <v>20</v>
      </c>
      <c r="E136" s="97"/>
      <c r="F136" s="186">
        <f>D136*E136</f>
        <v>0</v>
      </c>
      <c r="G136" s="13"/>
      <c r="M136" s="1"/>
      <c r="N136" s="1"/>
    </row>
    <row r="137" spans="1:14" x14ac:dyDescent="0.2">
      <c r="A137" s="3"/>
      <c r="B137" s="3"/>
      <c r="C137" s="39"/>
      <c r="D137" s="243"/>
      <c r="E137" s="97"/>
      <c r="F137" s="186"/>
      <c r="G137" s="13"/>
      <c r="M137" s="1"/>
      <c r="N137" s="1"/>
    </row>
    <row r="138" spans="1:14" x14ac:dyDescent="0.2">
      <c r="A138" s="3"/>
      <c r="B138" s="3"/>
      <c r="C138" s="39"/>
      <c r="D138" s="38"/>
      <c r="E138" s="97"/>
      <c r="F138" s="186"/>
      <c r="G138" s="13"/>
      <c r="M138" s="1"/>
      <c r="N138" s="1"/>
    </row>
    <row r="139" spans="1:14" ht="38.75" x14ac:dyDescent="0.2">
      <c r="A139" s="3" t="s">
        <v>13</v>
      </c>
      <c r="B139" s="12" t="s">
        <v>136</v>
      </c>
      <c r="C139" s="99" t="s">
        <v>46</v>
      </c>
      <c r="D139" s="100">
        <v>1</v>
      </c>
      <c r="E139" s="101"/>
      <c r="F139" s="187">
        <f>D139*E139</f>
        <v>0</v>
      </c>
      <c r="G139" s="13"/>
      <c r="M139" s="1"/>
      <c r="N139" s="1"/>
    </row>
    <row r="140" spans="1:14" x14ac:dyDescent="0.2">
      <c r="A140" s="3"/>
      <c r="B140" s="3"/>
      <c r="C140" s="39"/>
      <c r="D140" s="38"/>
      <c r="E140" s="97"/>
      <c r="F140" s="186"/>
      <c r="G140" s="13"/>
      <c r="M140" s="1"/>
      <c r="N140" s="1"/>
    </row>
    <row r="141" spans="1:14" x14ac:dyDescent="0.2">
      <c r="A141" s="3"/>
      <c r="B141" s="3"/>
      <c r="C141" s="39"/>
      <c r="D141" s="38"/>
      <c r="E141" s="97"/>
      <c r="F141" s="186"/>
      <c r="G141" s="13"/>
      <c r="M141" s="1"/>
      <c r="N141" s="1"/>
    </row>
    <row r="142" spans="1:14" ht="45.7" customHeight="1" x14ac:dyDescent="0.2">
      <c r="A142" s="3" t="s">
        <v>14</v>
      </c>
      <c r="B142" s="3" t="s">
        <v>137</v>
      </c>
      <c r="C142" s="1" t="s">
        <v>48</v>
      </c>
      <c r="D142" s="242">
        <v>6</v>
      </c>
      <c r="E142" s="14"/>
      <c r="F142" s="185">
        <f>D142*E142</f>
        <v>0</v>
      </c>
      <c r="G142" s="13"/>
      <c r="M142" s="1"/>
      <c r="N142" s="1"/>
    </row>
    <row r="143" spans="1:14" ht="14.95" customHeight="1" x14ac:dyDescent="0.2">
      <c r="A143" s="3"/>
      <c r="B143" s="3"/>
      <c r="D143" s="242"/>
      <c r="E143" s="14"/>
      <c r="F143" s="185"/>
      <c r="G143" s="13"/>
      <c r="M143" s="1"/>
      <c r="N143" s="1"/>
    </row>
    <row r="144" spans="1:14" ht="14.95" customHeight="1" x14ac:dyDescent="0.2">
      <c r="A144" s="3"/>
      <c r="B144" s="3"/>
      <c r="D144" s="242"/>
      <c r="E144" s="14"/>
      <c r="F144" s="185"/>
      <c r="G144" s="13"/>
      <c r="M144" s="1"/>
      <c r="N144" s="1"/>
    </row>
    <row r="145" spans="1:14" ht="38.25" customHeight="1" x14ac:dyDescent="0.2">
      <c r="A145" s="3" t="s">
        <v>15</v>
      </c>
      <c r="B145" s="3" t="s">
        <v>147</v>
      </c>
      <c r="C145" s="1" t="s">
        <v>48</v>
      </c>
      <c r="D145" s="242">
        <v>12</v>
      </c>
      <c r="E145" s="14"/>
      <c r="F145" s="185">
        <f>D145*E145</f>
        <v>0</v>
      </c>
      <c r="G145" s="13"/>
      <c r="M145" s="1"/>
      <c r="N145" s="1"/>
    </row>
    <row r="146" spans="1:14" ht="14.95" customHeight="1" x14ac:dyDescent="0.2">
      <c r="A146" s="3"/>
      <c r="B146" s="3"/>
      <c r="D146" s="242"/>
      <c r="E146" s="14"/>
      <c r="F146" s="185"/>
      <c r="G146" s="13"/>
      <c r="M146" s="1"/>
      <c r="N146" s="1"/>
    </row>
    <row r="147" spans="1:14" ht="14.95" customHeight="1" x14ac:dyDescent="0.2">
      <c r="A147" s="3"/>
      <c r="B147" s="3"/>
      <c r="D147" s="242"/>
      <c r="E147" s="14"/>
      <c r="F147" s="185"/>
      <c r="G147" s="13"/>
      <c r="M147" s="1"/>
      <c r="N147" s="1"/>
    </row>
    <row r="148" spans="1:14" ht="39.75" customHeight="1" x14ac:dyDescent="0.2">
      <c r="A148" s="3" t="s">
        <v>197</v>
      </c>
      <c r="B148" s="3" t="s">
        <v>138</v>
      </c>
      <c r="C148" s="1" t="s">
        <v>48</v>
      </c>
      <c r="D148" s="242">
        <v>2.1</v>
      </c>
      <c r="E148" s="14"/>
      <c r="F148" s="185">
        <f>D148*E148</f>
        <v>0</v>
      </c>
      <c r="G148" s="13"/>
      <c r="M148" s="1"/>
      <c r="N148" s="1"/>
    </row>
    <row r="149" spans="1:14" ht="16.5" customHeight="1" x14ac:dyDescent="0.2">
      <c r="A149" s="3"/>
      <c r="B149" s="15"/>
      <c r="D149" s="13"/>
      <c r="E149" s="14"/>
      <c r="F149" s="185"/>
      <c r="G149" s="13"/>
      <c r="M149" s="1"/>
      <c r="N149" s="1"/>
    </row>
    <row r="150" spans="1:14" ht="16.5" customHeight="1" x14ac:dyDescent="0.2">
      <c r="A150" s="3"/>
      <c r="B150" s="15"/>
      <c r="D150" s="13"/>
      <c r="E150" s="14"/>
      <c r="F150" s="185"/>
      <c r="G150" s="13"/>
      <c r="M150" s="1"/>
      <c r="N150" s="1"/>
    </row>
    <row r="151" spans="1:14" ht="39.75" customHeight="1" x14ac:dyDescent="0.2">
      <c r="A151" s="3" t="s">
        <v>50</v>
      </c>
      <c r="B151" s="3" t="s">
        <v>139</v>
      </c>
      <c r="C151" s="1" t="s">
        <v>46</v>
      </c>
      <c r="D151" s="13">
        <v>1</v>
      </c>
      <c r="E151" s="14"/>
      <c r="F151" s="185">
        <f>E151*D151</f>
        <v>0</v>
      </c>
      <c r="G151" s="13"/>
      <c r="M151" s="1"/>
      <c r="N151" s="1"/>
    </row>
    <row r="152" spans="1:14" ht="16.5" customHeight="1" x14ac:dyDescent="0.2">
      <c r="A152" s="3"/>
      <c r="B152" s="15"/>
      <c r="D152" s="13"/>
      <c r="E152" s="14"/>
      <c r="F152" s="185"/>
      <c r="G152" s="13"/>
      <c r="M152" s="1"/>
      <c r="N152" s="1"/>
    </row>
    <row r="153" spans="1:14" ht="16.5" customHeight="1" x14ac:dyDescent="0.2">
      <c r="A153" s="3"/>
      <c r="B153" s="15"/>
      <c r="D153" s="13"/>
      <c r="E153" s="14"/>
      <c r="F153" s="185"/>
      <c r="G153" s="13"/>
      <c r="M153" s="1"/>
      <c r="N153" s="1"/>
    </row>
    <row r="154" spans="1:14" ht="33.799999999999997" customHeight="1" x14ac:dyDescent="0.2">
      <c r="A154" s="3" t="s">
        <v>51</v>
      </c>
      <c r="B154" s="3" t="s">
        <v>140</v>
      </c>
      <c r="C154" s="16" t="s">
        <v>49</v>
      </c>
      <c r="D154" s="13">
        <v>4</v>
      </c>
      <c r="E154" s="14"/>
      <c r="F154" s="185">
        <f>E154*D154</f>
        <v>0</v>
      </c>
      <c r="G154" s="13"/>
      <c r="M154" s="1"/>
      <c r="N154" s="1"/>
    </row>
    <row r="155" spans="1:14" ht="15.8" customHeight="1" x14ac:dyDescent="0.2">
      <c r="A155" s="3"/>
      <c r="B155" s="3"/>
      <c r="C155" s="16"/>
      <c r="D155" s="13"/>
      <c r="E155" s="14"/>
      <c r="F155" s="185"/>
      <c r="G155" s="13"/>
      <c r="M155" s="1"/>
      <c r="N155" s="1"/>
    </row>
    <row r="156" spans="1:14" ht="16.5" customHeight="1" x14ac:dyDescent="0.2">
      <c r="A156" s="3"/>
      <c r="B156" s="15"/>
      <c r="D156" s="13"/>
      <c r="E156" s="14"/>
      <c r="F156" s="185"/>
      <c r="G156" s="13"/>
      <c r="M156" s="1"/>
      <c r="N156" s="1"/>
    </row>
    <row r="157" spans="1:14" ht="27.7" customHeight="1" x14ac:dyDescent="0.2">
      <c r="A157" s="3" t="s">
        <v>53</v>
      </c>
      <c r="B157" s="3" t="s">
        <v>145</v>
      </c>
      <c r="C157" s="16" t="s">
        <v>49</v>
      </c>
      <c r="D157" s="13">
        <v>4</v>
      </c>
      <c r="E157" s="14"/>
      <c r="F157" s="185">
        <f>E157*D157</f>
        <v>0</v>
      </c>
      <c r="G157" s="13"/>
      <c r="M157" s="1"/>
      <c r="N157" s="1"/>
    </row>
    <row r="158" spans="1:14" ht="16.5" customHeight="1" x14ac:dyDescent="0.2">
      <c r="A158" s="3"/>
      <c r="B158" s="3"/>
      <c r="D158" s="13"/>
      <c r="E158" s="14"/>
      <c r="F158" s="185"/>
      <c r="G158" s="13"/>
      <c r="M158" s="1"/>
      <c r="N158" s="1"/>
    </row>
    <row r="159" spans="1:14" ht="16.5" customHeight="1" x14ac:dyDescent="0.2">
      <c r="A159" s="3"/>
      <c r="B159" s="15"/>
      <c r="D159" s="13"/>
      <c r="E159" s="14"/>
      <c r="F159" s="185"/>
      <c r="G159" s="13"/>
      <c r="M159" s="1"/>
      <c r="N159" s="1"/>
    </row>
    <row r="160" spans="1:14" ht="32.299999999999997" customHeight="1" x14ac:dyDescent="0.2">
      <c r="A160" s="3" t="s">
        <v>54</v>
      </c>
      <c r="B160" s="3" t="s">
        <v>149</v>
      </c>
      <c r="C160" s="16" t="s">
        <v>49</v>
      </c>
      <c r="D160" s="13">
        <v>6</v>
      </c>
      <c r="E160" s="14"/>
      <c r="F160" s="185">
        <f>E160*D160</f>
        <v>0</v>
      </c>
      <c r="G160" s="13"/>
      <c r="M160" s="1"/>
      <c r="N160" s="1"/>
    </row>
    <row r="161" spans="1:14" ht="16.5" customHeight="1" x14ac:dyDescent="0.2">
      <c r="A161" s="3"/>
      <c r="B161" s="15"/>
      <c r="D161" s="13"/>
      <c r="E161" s="14"/>
      <c r="F161" s="185"/>
      <c r="G161" s="13"/>
      <c r="M161" s="1"/>
      <c r="N161" s="1"/>
    </row>
    <row r="162" spans="1:14" ht="16.5" customHeight="1" x14ac:dyDescent="0.2">
      <c r="A162" s="3"/>
      <c r="B162" s="15"/>
      <c r="D162" s="13"/>
      <c r="E162" s="14"/>
      <c r="F162" s="185"/>
      <c r="G162" s="13"/>
      <c r="M162" s="1"/>
      <c r="N162" s="1"/>
    </row>
    <row r="163" spans="1:14" ht="32.950000000000003" customHeight="1" x14ac:dyDescent="0.2">
      <c r="A163" s="3" t="s">
        <v>120</v>
      </c>
      <c r="B163" s="3" t="s">
        <v>146</v>
      </c>
      <c r="C163" s="16" t="s">
        <v>49</v>
      </c>
      <c r="D163" s="13">
        <v>2</v>
      </c>
      <c r="E163" s="14"/>
      <c r="F163" s="185">
        <f>E163*D163</f>
        <v>0</v>
      </c>
      <c r="G163" s="13"/>
      <c r="M163" s="1"/>
      <c r="N163" s="1"/>
    </row>
    <row r="164" spans="1:14" ht="16.5" customHeight="1" x14ac:dyDescent="0.2">
      <c r="A164" s="3"/>
      <c r="B164" s="15"/>
      <c r="D164" s="13"/>
      <c r="E164" s="14"/>
      <c r="F164" s="185"/>
      <c r="G164" s="13"/>
      <c r="M164" s="1"/>
      <c r="N164" s="1"/>
    </row>
    <row r="165" spans="1:14" ht="16.5" customHeight="1" x14ac:dyDescent="0.2">
      <c r="A165" s="3"/>
      <c r="B165" s="15"/>
      <c r="D165" s="13"/>
      <c r="E165" s="14"/>
      <c r="F165" s="185"/>
      <c r="G165" s="13"/>
      <c r="M165" s="1"/>
      <c r="N165" s="1"/>
    </row>
    <row r="166" spans="1:14" ht="42.8" customHeight="1" x14ac:dyDescent="0.2">
      <c r="A166" s="3" t="s">
        <v>121</v>
      </c>
      <c r="B166" s="253" t="s">
        <v>148</v>
      </c>
      <c r="C166" s="1" t="s">
        <v>49</v>
      </c>
      <c r="D166" s="13">
        <v>1</v>
      </c>
      <c r="E166" s="14"/>
      <c r="F166" s="185">
        <f>D166*E166</f>
        <v>0</v>
      </c>
      <c r="G166" s="13"/>
      <c r="M166" s="1"/>
      <c r="N166" s="1"/>
    </row>
    <row r="167" spans="1:14" ht="13.6" customHeight="1" x14ac:dyDescent="0.2">
      <c r="A167" s="3"/>
      <c r="B167" s="15"/>
      <c r="D167" s="13"/>
      <c r="E167" s="14"/>
      <c r="F167" s="185"/>
      <c r="G167" s="13"/>
      <c r="M167" s="1"/>
      <c r="N167" s="1"/>
    </row>
    <row r="168" spans="1:14" ht="12.1" customHeight="1" x14ac:dyDescent="0.2">
      <c r="A168" s="3"/>
      <c r="B168" s="223"/>
      <c r="D168" s="13"/>
      <c r="E168" s="14"/>
      <c r="F168" s="185"/>
      <c r="G168" s="13"/>
      <c r="M168" s="1"/>
      <c r="N168" s="1"/>
    </row>
    <row r="169" spans="1:14" ht="43.5" customHeight="1" x14ac:dyDescent="0.2">
      <c r="A169" s="3" t="s">
        <v>198</v>
      </c>
      <c r="B169" s="253" t="s">
        <v>141</v>
      </c>
      <c r="C169" s="1" t="s">
        <v>63</v>
      </c>
      <c r="D169" s="13">
        <v>65</v>
      </c>
      <c r="E169" s="14"/>
      <c r="F169" s="185">
        <f>D169*E169</f>
        <v>0</v>
      </c>
      <c r="G169" s="13"/>
      <c r="M169" s="1"/>
      <c r="N169" s="1"/>
    </row>
    <row r="170" spans="1:14" ht="12.75" customHeight="1" x14ac:dyDescent="0.2">
      <c r="A170" s="3"/>
      <c r="B170" s="253"/>
      <c r="D170" s="13"/>
      <c r="E170" s="14"/>
      <c r="F170" s="185"/>
      <c r="G170" s="13"/>
      <c r="M170" s="1"/>
      <c r="N170" s="1"/>
    </row>
    <row r="171" spans="1:14" ht="13.6" customHeight="1" x14ac:dyDescent="0.2">
      <c r="A171" s="3"/>
      <c r="B171" s="15"/>
      <c r="D171" s="13"/>
      <c r="E171" s="14"/>
      <c r="F171" s="185"/>
      <c r="G171" s="13"/>
      <c r="M171" s="1"/>
      <c r="N171" s="1"/>
    </row>
    <row r="172" spans="1:14" ht="42.8" customHeight="1" x14ac:dyDescent="0.2">
      <c r="A172" s="3" t="s">
        <v>199</v>
      </c>
      <c r="B172" s="253" t="s">
        <v>107</v>
      </c>
      <c r="C172" s="1" t="s">
        <v>63</v>
      </c>
      <c r="D172" s="13">
        <v>65</v>
      </c>
      <c r="E172" s="14"/>
      <c r="F172" s="185">
        <f>E172*D172</f>
        <v>0</v>
      </c>
      <c r="G172" s="13"/>
      <c r="M172" s="1"/>
      <c r="N172" s="1"/>
    </row>
    <row r="173" spans="1:14" ht="13.6" customHeight="1" x14ac:dyDescent="0.2">
      <c r="A173" s="3"/>
      <c r="B173" s="15"/>
      <c r="D173" s="13"/>
      <c r="E173" s="14"/>
      <c r="F173" s="185"/>
      <c r="G173" s="13"/>
      <c r="M173" s="1"/>
      <c r="N173" s="1"/>
    </row>
    <row r="174" spans="1:14" ht="13.6" thickBot="1" x14ac:dyDescent="0.25">
      <c r="A174" s="3"/>
      <c r="B174" s="3"/>
      <c r="C174" s="16"/>
      <c r="D174" s="13"/>
      <c r="E174" s="14"/>
      <c r="F174" s="185"/>
      <c r="G174" s="13"/>
      <c r="M174" s="1"/>
      <c r="N174" s="1"/>
    </row>
    <row r="175" spans="1:14" ht="13.6" x14ac:dyDescent="0.2">
      <c r="A175" s="214"/>
      <c r="B175" s="104"/>
      <c r="C175" s="37"/>
      <c r="D175" s="37"/>
      <c r="E175" s="94"/>
      <c r="F175" s="181"/>
      <c r="M175" s="1"/>
      <c r="N175" s="1"/>
    </row>
    <row r="176" spans="1:14" ht="13.6" x14ac:dyDescent="0.25">
      <c r="A176" s="3"/>
      <c r="B176" s="9" t="s">
        <v>47</v>
      </c>
      <c r="F176" s="286">
        <f>SUM(F115:F173)</f>
        <v>0</v>
      </c>
      <c r="M176" s="1"/>
      <c r="N176" s="1"/>
    </row>
    <row r="177" spans="1:14" ht="13.6" x14ac:dyDescent="0.2">
      <c r="A177" s="3"/>
      <c r="B177" s="9"/>
      <c r="M177" s="1"/>
      <c r="N177" s="1"/>
    </row>
    <row r="178" spans="1:14" ht="13.6" thickBot="1" x14ac:dyDescent="0.25">
      <c r="A178" s="3"/>
      <c r="B178" s="3"/>
      <c r="C178" s="16"/>
      <c r="D178" s="102"/>
      <c r="E178" s="103"/>
      <c r="F178" s="188"/>
      <c r="M178" s="1"/>
      <c r="N178" s="1"/>
    </row>
    <row r="179" spans="1:14" x14ac:dyDescent="0.2">
      <c r="A179" s="3"/>
      <c r="B179" s="17" t="s">
        <v>44</v>
      </c>
      <c r="C179" s="16"/>
      <c r="D179" s="102"/>
      <c r="E179" s="103"/>
      <c r="F179" s="188"/>
      <c r="M179" s="1"/>
      <c r="N179" s="1"/>
    </row>
    <row r="180" spans="1:14" ht="66.099999999999994" customHeight="1" thickBot="1" x14ac:dyDescent="0.25">
      <c r="A180" s="3"/>
      <c r="B180" s="18" t="s">
        <v>75</v>
      </c>
      <c r="C180" s="80"/>
      <c r="M180" s="1"/>
      <c r="N180" s="1"/>
    </row>
    <row r="181" spans="1:14" x14ac:dyDescent="0.2">
      <c r="B181" s="32"/>
      <c r="M181" s="1"/>
      <c r="N181" s="1"/>
    </row>
    <row r="182" spans="1:14" ht="76.599999999999994" customHeight="1" x14ac:dyDescent="0.2">
      <c r="B182" s="3" t="s">
        <v>73</v>
      </c>
      <c r="M182" s="1"/>
      <c r="N182" s="1"/>
    </row>
    <row r="184" spans="1:14" ht="13.6" x14ac:dyDescent="0.25">
      <c r="A184" s="75"/>
      <c r="B184" s="2" t="s">
        <v>24</v>
      </c>
      <c r="D184" s="76"/>
      <c r="E184" s="48"/>
      <c r="L184" s="34"/>
    </row>
    <row r="185" spans="1:14" x14ac:dyDescent="0.2">
      <c r="D185" s="76"/>
      <c r="E185" s="48"/>
      <c r="L185" s="34"/>
    </row>
    <row r="186" spans="1:14" x14ac:dyDescent="0.2">
      <c r="A186" s="211" t="s">
        <v>36</v>
      </c>
      <c r="B186" s="121" t="s">
        <v>37</v>
      </c>
      <c r="C186" s="122" t="s">
        <v>38</v>
      </c>
      <c r="D186" s="125" t="s">
        <v>39</v>
      </c>
      <c r="E186" s="139" t="s">
        <v>40</v>
      </c>
      <c r="F186" s="178" t="s">
        <v>41</v>
      </c>
      <c r="L186" s="34"/>
    </row>
    <row r="187" spans="1:14" x14ac:dyDescent="0.2">
      <c r="A187" s="212"/>
      <c r="B187" s="123"/>
      <c r="C187" s="33"/>
      <c r="D187" s="126"/>
      <c r="E187" s="50"/>
      <c r="F187" s="179"/>
      <c r="L187" s="34"/>
    </row>
    <row r="188" spans="1:14" ht="90.35" x14ac:dyDescent="0.2">
      <c r="A188" s="32" t="s">
        <v>6</v>
      </c>
      <c r="B188" s="285" t="s">
        <v>195</v>
      </c>
      <c r="L188" s="34"/>
    </row>
    <row r="189" spans="1:14" ht="14.3" x14ac:dyDescent="0.25">
      <c r="B189" s="284" t="s">
        <v>196</v>
      </c>
      <c r="C189" s="1" t="s">
        <v>63</v>
      </c>
      <c r="D189" s="245">
        <v>24</v>
      </c>
      <c r="E189" s="195"/>
      <c r="F189" s="177">
        <f>E189*D189</f>
        <v>0</v>
      </c>
      <c r="L189" s="34"/>
    </row>
    <row r="190" spans="1:14" x14ac:dyDescent="0.2">
      <c r="B190" s="3"/>
      <c r="D190" s="245"/>
      <c r="E190" s="218"/>
      <c r="L190" s="34"/>
    </row>
    <row r="191" spans="1:14" ht="38.75" x14ac:dyDescent="0.2">
      <c r="A191" s="79" t="s">
        <v>7</v>
      </c>
      <c r="B191" s="12" t="s">
        <v>74</v>
      </c>
      <c r="C191" s="80" t="s">
        <v>48</v>
      </c>
      <c r="D191" s="244">
        <v>6.5</v>
      </c>
      <c r="E191" s="218"/>
      <c r="F191" s="189">
        <f>D191*E191</f>
        <v>0</v>
      </c>
      <c r="G191" s="35"/>
      <c r="H191" s="35"/>
      <c r="L191" s="34"/>
    </row>
    <row r="192" spans="1:14" x14ac:dyDescent="0.2">
      <c r="A192" s="79"/>
      <c r="B192" s="12"/>
      <c r="C192" s="80"/>
      <c r="D192" s="77"/>
      <c r="E192" s="49"/>
      <c r="F192" s="189"/>
      <c r="G192" s="35"/>
      <c r="H192" s="35"/>
      <c r="L192" s="34"/>
    </row>
    <row r="193" spans="1:12" ht="13.6" thickBot="1" x14ac:dyDescent="0.25">
      <c r="A193" s="79"/>
      <c r="B193" s="12"/>
      <c r="C193" s="80"/>
      <c r="D193" s="77"/>
      <c r="E193" s="48"/>
      <c r="L193" s="34"/>
    </row>
    <row r="194" spans="1:12" ht="13.6" x14ac:dyDescent="0.2">
      <c r="A194" s="214"/>
      <c r="B194" s="104"/>
      <c r="C194" s="37"/>
      <c r="D194" s="105"/>
      <c r="E194" s="106"/>
      <c r="F194" s="181"/>
      <c r="L194" s="34"/>
    </row>
    <row r="195" spans="1:12" ht="15.8" customHeight="1" x14ac:dyDescent="0.25">
      <c r="A195" s="3"/>
      <c r="B195" s="9" t="s">
        <v>47</v>
      </c>
      <c r="D195" s="76"/>
      <c r="E195" s="48"/>
      <c r="F195" s="286">
        <f>SUM(F188:F191)</f>
        <v>0</v>
      </c>
      <c r="L195" s="34"/>
    </row>
    <row r="196" spans="1:12" x14ac:dyDescent="0.2">
      <c r="D196" s="76"/>
      <c r="E196" s="48"/>
      <c r="L196" s="34"/>
    </row>
    <row r="197" spans="1:12" x14ac:dyDescent="0.2">
      <c r="D197" s="76"/>
      <c r="E197" s="48"/>
      <c r="L197" s="34"/>
    </row>
    <row r="198" spans="1:12" ht="64.55" x14ac:dyDescent="0.2">
      <c r="B198" s="20" t="s">
        <v>56</v>
      </c>
      <c r="D198" s="76"/>
      <c r="E198" s="48"/>
      <c r="L198" s="34"/>
    </row>
    <row r="200" spans="1:12" ht="15.8" customHeight="1" x14ac:dyDescent="0.2"/>
    <row r="201" spans="1:12" ht="13.6" x14ac:dyDescent="0.2">
      <c r="A201" s="15"/>
      <c r="B201" s="75" t="s">
        <v>25</v>
      </c>
      <c r="D201" s="76"/>
      <c r="E201" s="107"/>
      <c r="F201" s="182"/>
    </row>
    <row r="202" spans="1:12" ht="13.6" x14ac:dyDescent="0.2">
      <c r="A202" s="15"/>
      <c r="B202" s="75"/>
      <c r="D202" s="76"/>
      <c r="E202" s="107"/>
      <c r="F202" s="182"/>
    </row>
    <row r="203" spans="1:12" x14ac:dyDescent="0.2">
      <c r="A203" s="215" t="s">
        <v>57</v>
      </c>
      <c r="B203" s="121" t="s">
        <v>37</v>
      </c>
      <c r="C203" s="122" t="s">
        <v>38</v>
      </c>
      <c r="D203" s="125" t="s">
        <v>39</v>
      </c>
      <c r="E203" s="139" t="s">
        <v>40</v>
      </c>
      <c r="F203" s="178" t="s">
        <v>41</v>
      </c>
    </row>
    <row r="204" spans="1:12" ht="13.6" thickBot="1" x14ac:dyDescent="0.25">
      <c r="A204" s="20"/>
      <c r="B204" s="123"/>
      <c r="C204" s="33"/>
      <c r="D204" s="126"/>
      <c r="E204" s="50"/>
      <c r="F204" s="179"/>
    </row>
    <row r="205" spans="1:12" ht="27.2" x14ac:dyDescent="0.2">
      <c r="A205" s="15"/>
      <c r="B205" s="21" t="s">
        <v>58</v>
      </c>
      <c r="D205" s="76"/>
      <c r="E205" s="107"/>
      <c r="F205" s="182"/>
    </row>
    <row r="206" spans="1:12" ht="55.05" thickBot="1" x14ac:dyDescent="0.25">
      <c r="A206" s="15"/>
      <c r="B206" s="22" t="s">
        <v>59</v>
      </c>
      <c r="D206" s="76"/>
      <c r="E206" s="107"/>
      <c r="F206" s="182"/>
    </row>
    <row r="207" spans="1:12" ht="13.6" x14ac:dyDescent="0.2">
      <c r="A207" s="15"/>
      <c r="B207" s="3"/>
      <c r="D207" s="76"/>
      <c r="E207" s="107"/>
      <c r="F207" s="182"/>
    </row>
    <row r="208" spans="1:12" x14ac:dyDescent="0.2">
      <c r="A208" s="3"/>
      <c r="B208" s="32"/>
      <c r="D208" s="76"/>
      <c r="E208" s="107"/>
      <c r="F208" s="182"/>
    </row>
    <row r="209" spans="1:8" ht="38.75" x14ac:dyDescent="0.2">
      <c r="A209" s="3" t="s">
        <v>6</v>
      </c>
      <c r="B209" s="3" t="s">
        <v>142</v>
      </c>
      <c r="C209" s="39" t="s">
        <v>48</v>
      </c>
      <c r="D209" s="247">
        <v>50</v>
      </c>
      <c r="E209" s="108"/>
      <c r="F209" s="190">
        <f>D209*E209</f>
        <v>0</v>
      </c>
      <c r="H209" s="13"/>
    </row>
    <row r="210" spans="1:8" x14ac:dyDescent="0.2">
      <c r="A210" s="3"/>
      <c r="B210" s="3"/>
      <c r="C210" s="39"/>
      <c r="D210" s="248"/>
      <c r="E210" s="108"/>
      <c r="F210" s="190"/>
      <c r="H210" s="13"/>
    </row>
    <row r="211" spans="1:8" x14ac:dyDescent="0.2">
      <c r="A211" s="3"/>
      <c r="B211" s="3"/>
      <c r="D211" s="245"/>
      <c r="E211" s="48"/>
      <c r="H211" s="13"/>
    </row>
    <row r="212" spans="1:8" ht="64.55" x14ac:dyDescent="0.2">
      <c r="A212" s="3" t="s">
        <v>7</v>
      </c>
      <c r="B212" s="23" t="s">
        <v>60</v>
      </c>
      <c r="C212" s="1" t="s">
        <v>48</v>
      </c>
      <c r="D212" s="244">
        <v>401</v>
      </c>
      <c r="E212" s="49"/>
      <c r="F212" s="177">
        <f>D212*E212</f>
        <v>0</v>
      </c>
      <c r="H212" s="38"/>
    </row>
    <row r="213" spans="1:8" x14ac:dyDescent="0.2">
      <c r="A213" s="3"/>
      <c r="B213" s="23"/>
      <c r="D213" s="225"/>
      <c r="E213" s="48"/>
    </row>
    <row r="214" spans="1:8" x14ac:dyDescent="0.2">
      <c r="A214" s="3"/>
      <c r="B214" s="3"/>
      <c r="D214" s="225"/>
      <c r="E214" s="48"/>
    </row>
    <row r="215" spans="1:8" ht="51.65" x14ac:dyDescent="0.2">
      <c r="A215" s="3" t="s">
        <v>8</v>
      </c>
      <c r="B215" s="24" t="s">
        <v>122</v>
      </c>
      <c r="D215" s="226"/>
      <c r="E215" s="115"/>
    </row>
    <row r="216" spans="1:8" ht="90.35" x14ac:dyDescent="0.2">
      <c r="A216" s="3"/>
      <c r="B216" s="110" t="s">
        <v>4</v>
      </c>
      <c r="D216" s="226"/>
      <c r="E216" s="48"/>
    </row>
    <row r="217" spans="1:8" ht="25.85" x14ac:dyDescent="0.2">
      <c r="A217" s="3"/>
      <c r="B217" s="12" t="s">
        <v>143</v>
      </c>
      <c r="C217" s="1" t="s">
        <v>48</v>
      </c>
      <c r="D217" s="246">
        <v>4</v>
      </c>
      <c r="E217" s="49"/>
      <c r="F217" s="177">
        <f>D217*E217</f>
        <v>0</v>
      </c>
    </row>
    <row r="218" spans="1:8" x14ac:dyDescent="0.2">
      <c r="A218" s="3"/>
      <c r="B218" s="25"/>
      <c r="D218" s="35"/>
      <c r="E218" s="49"/>
    </row>
    <row r="219" spans="1:8" x14ac:dyDescent="0.2">
      <c r="A219" s="3"/>
      <c r="B219" s="25"/>
      <c r="D219" s="35"/>
      <c r="E219" s="49"/>
    </row>
    <row r="220" spans="1:8" ht="51.65" x14ac:dyDescent="0.2">
      <c r="A220" s="12" t="s">
        <v>9</v>
      </c>
      <c r="B220" s="12" t="s">
        <v>103</v>
      </c>
      <c r="C220" s="80" t="s">
        <v>48</v>
      </c>
      <c r="D220" s="78">
        <v>258</v>
      </c>
      <c r="E220" s="49"/>
      <c r="F220" s="177">
        <f>D220*E220</f>
        <v>0</v>
      </c>
    </row>
    <row r="221" spans="1:8" x14ac:dyDescent="0.2">
      <c r="A221" s="12"/>
      <c r="B221" s="12"/>
      <c r="C221" s="80"/>
      <c r="D221" s="246"/>
      <c r="E221" s="49"/>
    </row>
    <row r="222" spans="1:8" x14ac:dyDescent="0.2">
      <c r="A222" s="12"/>
      <c r="B222" s="12"/>
      <c r="C222" s="80"/>
      <c r="D222" s="249"/>
      <c r="E222" s="49"/>
    </row>
    <row r="223" spans="1:8" ht="32.299999999999997" customHeight="1" x14ac:dyDescent="0.2">
      <c r="A223" s="3" t="s">
        <v>10</v>
      </c>
      <c r="B223" s="12" t="s">
        <v>80</v>
      </c>
      <c r="D223" s="246"/>
      <c r="E223" s="49"/>
      <c r="F223" s="189"/>
    </row>
    <row r="224" spans="1:8" ht="38.75" x14ac:dyDescent="0.2">
      <c r="A224" s="3"/>
      <c r="B224" s="12" t="s">
        <v>61</v>
      </c>
      <c r="D224" s="246"/>
      <c r="E224" s="49"/>
      <c r="F224" s="189"/>
    </row>
    <row r="225" spans="1:6" ht="38.75" x14ac:dyDescent="0.2">
      <c r="A225" s="3"/>
      <c r="B225" s="23" t="s">
        <v>62</v>
      </c>
      <c r="C225" s="1" t="s">
        <v>63</v>
      </c>
      <c r="D225" s="246">
        <v>65</v>
      </c>
      <c r="E225" s="49"/>
      <c r="F225" s="189">
        <f>D225*E225</f>
        <v>0</v>
      </c>
    </row>
    <row r="226" spans="1:6" x14ac:dyDescent="0.2">
      <c r="A226" s="3"/>
      <c r="B226" s="23"/>
      <c r="D226" s="249"/>
      <c r="E226" s="49"/>
    </row>
    <row r="227" spans="1:6" x14ac:dyDescent="0.2">
      <c r="A227" s="3"/>
      <c r="B227" s="3"/>
      <c r="D227" s="249"/>
      <c r="E227" s="49"/>
    </row>
    <row r="228" spans="1:6" ht="38.75" x14ac:dyDescent="0.2">
      <c r="A228" s="3" t="s">
        <v>11</v>
      </c>
      <c r="B228" s="12" t="s">
        <v>144</v>
      </c>
      <c r="C228" s="1" t="s">
        <v>49</v>
      </c>
      <c r="D228" s="246">
        <v>5</v>
      </c>
      <c r="E228" s="49"/>
      <c r="F228" s="189">
        <f>D228*E228</f>
        <v>0</v>
      </c>
    </row>
    <row r="229" spans="1:6" x14ac:dyDescent="0.2">
      <c r="A229" s="3"/>
      <c r="B229" s="12"/>
      <c r="D229" s="246"/>
      <c r="E229" s="49"/>
      <c r="F229" s="189"/>
    </row>
    <row r="230" spans="1:6" x14ac:dyDescent="0.2">
      <c r="A230" s="3"/>
      <c r="B230" s="12"/>
      <c r="D230" s="246"/>
      <c r="E230" s="49"/>
      <c r="F230" s="189"/>
    </row>
    <row r="231" spans="1:6" ht="38.75" x14ac:dyDescent="0.2">
      <c r="A231" s="3" t="s">
        <v>12</v>
      </c>
      <c r="B231" s="12" t="s">
        <v>119</v>
      </c>
      <c r="C231" s="1" t="s">
        <v>48</v>
      </c>
      <c r="D231" s="246">
        <v>5</v>
      </c>
      <c r="E231" s="49"/>
      <c r="F231" s="177">
        <f>E231*D231</f>
        <v>0</v>
      </c>
    </row>
    <row r="232" spans="1:6" x14ac:dyDescent="0.2">
      <c r="A232" s="3"/>
      <c r="B232" s="24"/>
      <c r="D232" s="227"/>
      <c r="E232" s="49"/>
    </row>
    <row r="233" spans="1:6" x14ac:dyDescent="0.2">
      <c r="A233" s="3"/>
      <c r="B233" s="3"/>
      <c r="D233" s="228"/>
      <c r="E233" s="49"/>
    </row>
    <row r="234" spans="1:6" ht="64.55" x14ac:dyDescent="0.2">
      <c r="A234" s="3" t="s">
        <v>13</v>
      </c>
      <c r="B234" s="206" t="s">
        <v>151</v>
      </c>
      <c r="C234" s="1" t="s">
        <v>48</v>
      </c>
      <c r="D234" s="246">
        <v>1.7</v>
      </c>
      <c r="E234" s="49"/>
      <c r="F234" s="177">
        <f>D234*E234</f>
        <v>0</v>
      </c>
    </row>
    <row r="235" spans="1:6" x14ac:dyDescent="0.2">
      <c r="A235" s="3"/>
      <c r="B235" s="25"/>
      <c r="D235" s="249"/>
      <c r="E235" s="49"/>
    </row>
    <row r="236" spans="1:6" x14ac:dyDescent="0.2">
      <c r="A236" s="3"/>
      <c r="B236" s="12"/>
      <c r="D236" s="246"/>
      <c r="E236" s="49"/>
    </row>
    <row r="237" spans="1:6" ht="38.75" x14ac:dyDescent="0.2">
      <c r="A237" s="3" t="s">
        <v>14</v>
      </c>
      <c r="B237" s="12" t="s">
        <v>108</v>
      </c>
      <c r="C237" s="80" t="s">
        <v>49</v>
      </c>
      <c r="D237" s="246">
        <v>6</v>
      </c>
      <c r="E237" s="49"/>
      <c r="F237" s="177">
        <f>D237*E237</f>
        <v>0</v>
      </c>
    </row>
    <row r="238" spans="1:6" x14ac:dyDescent="0.2">
      <c r="A238" s="3"/>
      <c r="B238" s="12"/>
      <c r="C238" s="80"/>
      <c r="D238" s="246"/>
      <c r="E238" s="49"/>
    </row>
    <row r="239" spans="1:6" x14ac:dyDescent="0.2">
      <c r="A239" s="3"/>
      <c r="B239" s="12"/>
      <c r="C239" s="80"/>
      <c r="D239" s="246"/>
      <c r="E239" s="49"/>
    </row>
    <row r="240" spans="1:6" ht="38.75" x14ac:dyDescent="0.2">
      <c r="A240" s="3" t="s">
        <v>15</v>
      </c>
      <c r="B240" s="138" t="s">
        <v>104</v>
      </c>
      <c r="C240" s="80" t="s">
        <v>48</v>
      </c>
      <c r="D240" s="246">
        <v>8.5</v>
      </c>
      <c r="E240" s="49"/>
      <c r="F240" s="177">
        <f>E240*D240</f>
        <v>0</v>
      </c>
    </row>
    <row r="241" spans="1:12" x14ac:dyDescent="0.2">
      <c r="A241" s="3"/>
      <c r="B241" s="3"/>
      <c r="C241" s="39"/>
      <c r="D241" s="225"/>
      <c r="E241" s="49"/>
    </row>
    <row r="242" spans="1:12" x14ac:dyDescent="0.2">
      <c r="A242" s="3"/>
      <c r="B242" s="206"/>
      <c r="C242" s="39"/>
      <c r="D242" s="245"/>
      <c r="E242" s="218"/>
    </row>
    <row r="243" spans="1:12" ht="13.6" thickBot="1" x14ac:dyDescent="0.25">
      <c r="A243" s="3"/>
      <c r="B243" s="3"/>
      <c r="C243" s="39"/>
      <c r="D243" s="76"/>
      <c r="E243" s="48"/>
    </row>
    <row r="244" spans="1:12" ht="13.6" x14ac:dyDescent="0.2">
      <c r="A244" s="214"/>
      <c r="B244" s="104"/>
      <c r="C244" s="37"/>
      <c r="D244" s="105"/>
      <c r="E244" s="106"/>
      <c r="F244" s="181"/>
    </row>
    <row r="245" spans="1:12" ht="13.6" x14ac:dyDescent="0.25">
      <c r="A245" s="3"/>
      <c r="B245" s="9" t="s">
        <v>47</v>
      </c>
      <c r="D245" s="76"/>
      <c r="E245" s="48"/>
      <c r="F245" s="286">
        <f>SUM(F207:F243)</f>
        <v>0</v>
      </c>
    </row>
    <row r="246" spans="1:12" x14ac:dyDescent="0.2">
      <c r="A246" s="3"/>
      <c r="B246" s="32"/>
      <c r="D246" s="76"/>
      <c r="E246" s="48"/>
    </row>
    <row r="247" spans="1:12" x14ac:dyDescent="0.2">
      <c r="A247" s="3"/>
      <c r="D247" s="76"/>
      <c r="E247" s="48"/>
    </row>
    <row r="248" spans="1:12" ht="13.6" x14ac:dyDescent="0.2">
      <c r="A248" s="15" t="s">
        <v>27</v>
      </c>
      <c r="B248" s="11" t="s">
        <v>19</v>
      </c>
      <c r="D248" s="76"/>
      <c r="E248" s="107"/>
      <c r="F248" s="182"/>
      <c r="L248" s="34"/>
    </row>
    <row r="249" spans="1:12" ht="14.3" thickBot="1" x14ac:dyDescent="0.25">
      <c r="A249" s="15"/>
      <c r="B249" s="11"/>
      <c r="D249" s="76"/>
      <c r="E249" s="107"/>
      <c r="F249" s="182"/>
      <c r="L249" s="34"/>
    </row>
    <row r="250" spans="1:12" ht="13.6" x14ac:dyDescent="0.2">
      <c r="A250" s="15"/>
      <c r="B250" s="17" t="s">
        <v>44</v>
      </c>
      <c r="D250" s="76"/>
      <c r="E250" s="107"/>
      <c r="F250" s="182"/>
      <c r="L250" s="34"/>
    </row>
    <row r="251" spans="1:12" ht="78.150000000000006" thickBot="1" x14ac:dyDescent="0.25">
      <c r="A251" s="15"/>
      <c r="B251" s="18" t="s">
        <v>106</v>
      </c>
      <c r="D251" s="76"/>
      <c r="E251" s="107"/>
      <c r="F251" s="182"/>
      <c r="L251" s="34"/>
    </row>
    <row r="252" spans="1:12" ht="13.6" x14ac:dyDescent="0.2">
      <c r="A252" s="15"/>
      <c r="B252" s="11"/>
      <c r="D252" s="76"/>
      <c r="E252" s="107"/>
      <c r="F252" s="182"/>
      <c r="L252" s="34"/>
    </row>
    <row r="253" spans="1:12" ht="13.6" x14ac:dyDescent="0.2">
      <c r="A253" s="15"/>
      <c r="B253" s="11"/>
      <c r="D253" s="76"/>
      <c r="E253" s="107"/>
      <c r="F253" s="182"/>
      <c r="L253" s="34"/>
    </row>
    <row r="254" spans="1:12" ht="13.6" x14ac:dyDescent="0.2">
      <c r="A254" s="15"/>
      <c r="B254" s="11" t="s">
        <v>99</v>
      </c>
      <c r="D254" s="76"/>
      <c r="E254" s="107"/>
      <c r="F254" s="182"/>
      <c r="L254" s="34"/>
    </row>
    <row r="255" spans="1:12" ht="13.6" x14ac:dyDescent="0.2">
      <c r="A255" s="3"/>
      <c r="B255" s="11"/>
      <c r="D255" s="76"/>
      <c r="E255" s="107"/>
      <c r="F255" s="182"/>
      <c r="L255" s="34"/>
    </row>
    <row r="256" spans="1:12" x14ac:dyDescent="0.2">
      <c r="A256" s="211" t="s">
        <v>36</v>
      </c>
      <c r="B256" s="121" t="s">
        <v>37</v>
      </c>
      <c r="C256" s="122" t="s">
        <v>38</v>
      </c>
      <c r="D256" s="125" t="s">
        <v>39</v>
      </c>
      <c r="E256" s="139" t="s">
        <v>40</v>
      </c>
      <c r="F256" s="178" t="s">
        <v>41</v>
      </c>
      <c r="L256" s="34"/>
    </row>
    <row r="257" spans="1:12" x14ac:dyDescent="0.2">
      <c r="A257" s="3"/>
      <c r="B257" s="98"/>
      <c r="D257" s="76"/>
      <c r="E257" s="107"/>
      <c r="F257" s="182"/>
      <c r="L257" s="34"/>
    </row>
    <row r="258" spans="1:12" x14ac:dyDescent="0.2">
      <c r="A258" s="3"/>
      <c r="B258" s="98"/>
      <c r="D258" s="76"/>
      <c r="E258" s="107"/>
      <c r="F258" s="182"/>
      <c r="L258" s="34"/>
    </row>
    <row r="259" spans="1:12" ht="90.35" x14ac:dyDescent="0.2">
      <c r="A259" s="3" t="s">
        <v>6</v>
      </c>
      <c r="B259" s="205" t="s">
        <v>152</v>
      </c>
      <c r="C259" s="1" t="s">
        <v>46</v>
      </c>
      <c r="D259" s="77">
        <v>2</v>
      </c>
      <c r="E259" s="49"/>
      <c r="F259" s="177">
        <f>ROUND((D259*E259),2)</f>
        <v>0</v>
      </c>
      <c r="G259" s="35"/>
      <c r="H259" s="35"/>
      <c r="I259" s="35"/>
      <c r="J259" s="36"/>
      <c r="L259" s="34"/>
    </row>
    <row r="260" spans="1:12" x14ac:dyDescent="0.2">
      <c r="B260" s="111"/>
      <c r="D260" s="76"/>
      <c r="E260" s="49"/>
      <c r="G260" s="35"/>
      <c r="H260" s="35"/>
      <c r="I260" s="35"/>
      <c r="J260" s="36"/>
      <c r="L260" s="34"/>
    </row>
    <row r="261" spans="1:12" x14ac:dyDescent="0.2">
      <c r="B261" s="140"/>
      <c r="D261" s="76"/>
      <c r="E261" s="49"/>
      <c r="G261" s="35"/>
      <c r="H261" s="35"/>
      <c r="I261" s="35"/>
      <c r="J261" s="36"/>
      <c r="L261" s="34"/>
    </row>
    <row r="262" spans="1:12" ht="51.65" x14ac:dyDescent="0.2">
      <c r="A262" s="32" t="s">
        <v>7</v>
      </c>
      <c r="B262" s="205" t="s">
        <v>153</v>
      </c>
      <c r="C262" s="1" t="s">
        <v>46</v>
      </c>
      <c r="D262" s="77">
        <v>1</v>
      </c>
      <c r="E262" s="49"/>
      <c r="F262" s="177">
        <f>ROUND((D262*E262),2)</f>
        <v>0</v>
      </c>
      <c r="G262" s="35"/>
      <c r="H262" s="35"/>
      <c r="I262" s="35"/>
      <c r="J262" s="36"/>
      <c r="L262" s="34"/>
    </row>
    <row r="263" spans="1:12" x14ac:dyDescent="0.2">
      <c r="B263" s="205"/>
      <c r="D263" s="77"/>
      <c r="E263" s="49"/>
      <c r="G263" s="35"/>
      <c r="H263" s="35"/>
      <c r="I263" s="35"/>
      <c r="J263" s="36"/>
      <c r="L263" s="34"/>
    </row>
    <row r="264" spans="1:12" x14ac:dyDescent="0.2">
      <c r="B264" s="205"/>
      <c r="D264" s="77"/>
      <c r="E264" s="49"/>
      <c r="G264" s="35"/>
      <c r="H264" s="35"/>
      <c r="I264" s="35"/>
      <c r="J264" s="36"/>
      <c r="L264" s="34"/>
    </row>
    <row r="265" spans="1:12" ht="119.25" customHeight="1" x14ac:dyDescent="0.2">
      <c r="A265" s="32" t="s">
        <v>8</v>
      </c>
      <c r="B265" s="219" t="s">
        <v>165</v>
      </c>
      <c r="C265" s="254"/>
      <c r="D265" s="255"/>
      <c r="E265" s="256"/>
      <c r="F265" s="257"/>
      <c r="G265" s="35"/>
      <c r="H265" s="35"/>
      <c r="I265" s="35"/>
      <c r="J265" s="36"/>
      <c r="L265" s="34"/>
    </row>
    <row r="266" spans="1:12" x14ac:dyDescent="0.2">
      <c r="B266" s="32" t="s">
        <v>154</v>
      </c>
      <c r="C266" s="258"/>
      <c r="D266" s="259"/>
      <c r="E266" s="260"/>
      <c r="F266" s="261"/>
      <c r="G266" s="35"/>
      <c r="H266" s="35"/>
      <c r="I266" s="35"/>
      <c r="J266" s="36"/>
      <c r="L266" s="34"/>
    </row>
    <row r="267" spans="1:12" ht="40.75" x14ac:dyDescent="0.2">
      <c r="B267" s="220" t="s">
        <v>110</v>
      </c>
      <c r="C267" s="254"/>
      <c r="D267" s="255"/>
      <c r="E267" s="256"/>
      <c r="F267" s="257"/>
      <c r="G267" s="35"/>
      <c r="H267" s="35"/>
      <c r="I267" s="35"/>
      <c r="J267" s="36"/>
      <c r="L267" s="34"/>
    </row>
    <row r="268" spans="1:12" x14ac:dyDescent="0.2">
      <c r="B268" s="32" t="s">
        <v>155</v>
      </c>
      <c r="C268" s="258"/>
      <c r="D268" s="259"/>
      <c r="E268" s="260"/>
      <c r="F268" s="261"/>
      <c r="G268" s="35"/>
      <c r="H268" s="35"/>
      <c r="I268" s="35"/>
      <c r="J268" s="36"/>
      <c r="L268" s="34"/>
    </row>
    <row r="269" spans="1:12" x14ac:dyDescent="0.2">
      <c r="B269" s="32" t="s">
        <v>111</v>
      </c>
      <c r="C269" s="258"/>
      <c r="D269" s="259"/>
      <c r="E269" s="260"/>
      <c r="F269" s="261"/>
      <c r="G269" s="35"/>
      <c r="H269" s="35"/>
      <c r="I269" s="35"/>
      <c r="J269" s="36"/>
      <c r="L269" s="34"/>
    </row>
    <row r="270" spans="1:12" x14ac:dyDescent="0.2">
      <c r="B270" s="32" t="s">
        <v>112</v>
      </c>
      <c r="C270" s="258"/>
      <c r="D270" s="262"/>
      <c r="E270" s="260"/>
      <c r="F270" s="263"/>
      <c r="G270" s="35"/>
      <c r="H270" s="35"/>
      <c r="I270" s="35"/>
      <c r="J270" s="36"/>
      <c r="L270" s="34"/>
    </row>
    <row r="271" spans="1:12" x14ac:dyDescent="0.2">
      <c r="B271" s="32" t="s">
        <v>113</v>
      </c>
      <c r="C271" s="258"/>
      <c r="D271" s="264"/>
      <c r="E271" s="260"/>
      <c r="F271" s="263"/>
      <c r="G271" s="35"/>
      <c r="H271" s="35"/>
      <c r="I271" s="35"/>
      <c r="J271" s="36"/>
      <c r="L271" s="34"/>
    </row>
    <row r="272" spans="1:12" x14ac:dyDescent="0.2">
      <c r="B272" s="32" t="s">
        <v>156</v>
      </c>
      <c r="C272" s="258"/>
      <c r="D272" s="262"/>
      <c r="E272" s="260"/>
      <c r="F272" s="263"/>
      <c r="G272" s="35"/>
      <c r="H272" s="35"/>
      <c r="I272" s="35"/>
      <c r="J272" s="36"/>
      <c r="L272" s="34"/>
    </row>
    <row r="273" spans="1:12" x14ac:dyDescent="0.2">
      <c r="B273" s="32" t="s">
        <v>114</v>
      </c>
      <c r="C273" s="258"/>
      <c r="D273" s="262"/>
      <c r="E273" s="260"/>
      <c r="F273" s="263"/>
      <c r="G273" s="35"/>
      <c r="H273" s="35"/>
      <c r="I273" s="35"/>
      <c r="J273" s="36"/>
      <c r="L273" s="34"/>
    </row>
    <row r="274" spans="1:12" ht="25.85" x14ac:dyDescent="0.2">
      <c r="B274" s="3" t="s">
        <v>157</v>
      </c>
      <c r="C274" s="258"/>
      <c r="D274" s="262"/>
      <c r="E274" s="260"/>
      <c r="F274" s="263"/>
      <c r="G274" s="35"/>
      <c r="H274" s="35"/>
      <c r="I274" s="35"/>
      <c r="J274" s="36"/>
      <c r="L274" s="34"/>
    </row>
    <row r="275" spans="1:12" x14ac:dyDescent="0.2">
      <c r="B275" s="221" t="s">
        <v>158</v>
      </c>
      <c r="C275" s="258"/>
      <c r="D275" s="262"/>
      <c r="E275" s="260"/>
      <c r="F275" s="263"/>
      <c r="G275" s="35"/>
      <c r="H275" s="35"/>
      <c r="I275" s="35"/>
      <c r="J275" s="36"/>
      <c r="L275" s="34"/>
    </row>
    <row r="276" spans="1:12" ht="16.5" customHeight="1" x14ac:dyDescent="0.2">
      <c r="A276" s="3"/>
      <c r="B276" s="3" t="s">
        <v>160</v>
      </c>
      <c r="C276" s="258" t="s">
        <v>159</v>
      </c>
      <c r="D276" s="262">
        <v>1</v>
      </c>
      <c r="E276" s="260"/>
      <c r="F276" s="238">
        <f>D276*E276</f>
        <v>0</v>
      </c>
      <c r="G276" s="35"/>
      <c r="H276" s="35"/>
      <c r="I276" s="35"/>
      <c r="J276" s="36"/>
      <c r="L276" s="34"/>
    </row>
    <row r="277" spans="1:12" ht="16.5" customHeight="1" x14ac:dyDescent="0.2">
      <c r="A277" s="3"/>
      <c r="B277" s="3" t="s">
        <v>161</v>
      </c>
      <c r="C277" s="258" t="s">
        <v>159</v>
      </c>
      <c r="D277" s="262">
        <v>1</v>
      </c>
      <c r="E277" s="260"/>
      <c r="F277" s="238">
        <f>D277*E277</f>
        <v>0</v>
      </c>
      <c r="G277" s="35"/>
      <c r="H277" s="35"/>
      <c r="I277" s="35"/>
      <c r="J277" s="36"/>
      <c r="L277" s="34"/>
    </row>
    <row r="278" spans="1:12" ht="16.5" customHeight="1" x14ac:dyDescent="0.2">
      <c r="A278" s="3"/>
      <c r="B278" s="111"/>
      <c r="D278" s="76"/>
      <c r="E278" s="49"/>
      <c r="G278" s="35"/>
      <c r="H278" s="35"/>
      <c r="I278" s="35"/>
      <c r="J278" s="36"/>
      <c r="L278" s="34"/>
    </row>
    <row r="279" spans="1:12" x14ac:dyDescent="0.2">
      <c r="A279" s="3"/>
      <c r="B279" s="111"/>
      <c r="D279" s="76"/>
      <c r="E279" s="49"/>
      <c r="G279" s="35"/>
      <c r="H279" s="35"/>
      <c r="I279" s="35"/>
      <c r="J279" s="36"/>
      <c r="L279" s="34"/>
    </row>
    <row r="280" spans="1:12" ht="64.55" x14ac:dyDescent="0.2">
      <c r="A280" s="3" t="s">
        <v>9</v>
      </c>
      <c r="B280" s="235" t="s">
        <v>128</v>
      </c>
      <c r="C280" s="34"/>
      <c r="D280" s="236"/>
      <c r="E280" s="237"/>
      <c r="F280" s="238"/>
      <c r="G280" s="35"/>
      <c r="H280" s="35"/>
      <c r="I280" s="35"/>
      <c r="J280" s="36"/>
      <c r="L280" s="34"/>
    </row>
    <row r="281" spans="1:12" x14ac:dyDescent="0.2">
      <c r="A281" s="3"/>
      <c r="B281" s="3" t="s">
        <v>162</v>
      </c>
      <c r="C281" s="34" t="s">
        <v>49</v>
      </c>
      <c r="D281" s="239">
        <v>1</v>
      </c>
      <c r="E281" s="169"/>
      <c r="F281" s="238">
        <f>E281*D281</f>
        <v>0</v>
      </c>
      <c r="G281" s="35"/>
      <c r="H281" s="35"/>
      <c r="I281" s="35"/>
      <c r="J281" s="36"/>
      <c r="L281" s="34"/>
    </row>
    <row r="282" spans="1:12" x14ac:dyDescent="0.2">
      <c r="A282" s="3"/>
      <c r="B282" s="3" t="s">
        <v>163</v>
      </c>
      <c r="C282" s="34" t="s">
        <v>49</v>
      </c>
      <c r="D282" s="239">
        <v>1</v>
      </c>
      <c r="E282" s="169"/>
      <c r="F282" s="238">
        <f>E282*D282</f>
        <v>0</v>
      </c>
      <c r="G282" s="35"/>
      <c r="H282" s="35"/>
      <c r="I282" s="35"/>
      <c r="J282" s="36"/>
      <c r="L282" s="34"/>
    </row>
    <row r="283" spans="1:12" x14ac:dyDescent="0.2">
      <c r="A283" s="3"/>
      <c r="B283" s="111"/>
      <c r="D283" s="240"/>
      <c r="E283" s="241"/>
      <c r="F283" s="188"/>
      <c r="G283" s="35"/>
      <c r="H283" s="35"/>
      <c r="I283" s="35"/>
      <c r="J283" s="36"/>
      <c r="L283" s="34"/>
    </row>
    <row r="284" spans="1:12" x14ac:dyDescent="0.2">
      <c r="A284" s="3"/>
      <c r="B284" s="111"/>
      <c r="D284" s="240"/>
      <c r="E284" s="241"/>
      <c r="F284" s="188"/>
      <c r="G284" s="35"/>
      <c r="H284" s="35"/>
      <c r="I284" s="35"/>
      <c r="J284" s="36"/>
      <c r="L284" s="34"/>
    </row>
    <row r="285" spans="1:12" ht="38.75" x14ac:dyDescent="0.2">
      <c r="A285" s="3" t="s">
        <v>10</v>
      </c>
      <c r="B285" s="221" t="s">
        <v>164</v>
      </c>
      <c r="C285" s="39" t="s">
        <v>115</v>
      </c>
      <c r="D285" s="251">
        <v>21.5</v>
      </c>
      <c r="E285" s="241"/>
      <c r="F285" s="188">
        <f>E285*D285</f>
        <v>0</v>
      </c>
      <c r="G285" s="35"/>
      <c r="H285" s="35"/>
      <c r="I285" s="35"/>
      <c r="J285" s="36"/>
      <c r="L285" s="34"/>
    </row>
    <row r="286" spans="1:12" x14ac:dyDescent="0.2">
      <c r="A286" s="3"/>
      <c r="B286" s="221"/>
      <c r="C286" s="39"/>
      <c r="D286" s="109"/>
      <c r="E286" s="49"/>
      <c r="F286" s="188"/>
      <c r="G286" s="35"/>
      <c r="H286" s="35"/>
      <c r="I286" s="35"/>
      <c r="J286" s="36"/>
      <c r="L286" s="34"/>
    </row>
    <row r="287" spans="1:12" x14ac:dyDescent="0.2">
      <c r="A287" s="3"/>
      <c r="B287" s="221"/>
      <c r="C287" s="39"/>
      <c r="D287" s="109"/>
      <c r="E287" s="49"/>
      <c r="F287" s="188"/>
      <c r="G287" s="35"/>
      <c r="H287" s="35"/>
      <c r="I287" s="35"/>
      <c r="J287" s="36"/>
      <c r="L287" s="34"/>
    </row>
    <row r="288" spans="1:12" ht="38.75" x14ac:dyDescent="0.2">
      <c r="A288" s="3" t="s">
        <v>11</v>
      </c>
      <c r="B288" s="12" t="s">
        <v>129</v>
      </c>
      <c r="C288" s="250" t="s">
        <v>63</v>
      </c>
      <c r="D288" s="45">
        <v>4</v>
      </c>
      <c r="E288" s="241"/>
      <c r="F288" s="238">
        <f>D288*E288</f>
        <v>0</v>
      </c>
      <c r="G288" s="35"/>
      <c r="H288" s="35"/>
      <c r="I288" s="35"/>
      <c r="J288" s="36"/>
      <c r="L288" s="34"/>
    </row>
    <row r="289" spans="1:12" x14ac:dyDescent="0.2">
      <c r="A289" s="3"/>
      <c r="B289" s="3"/>
      <c r="D289" s="76"/>
      <c r="E289" s="49"/>
      <c r="G289" s="35"/>
      <c r="H289" s="35"/>
      <c r="I289" s="35"/>
      <c r="J289" s="36"/>
      <c r="L289" s="34"/>
    </row>
    <row r="290" spans="1:12" x14ac:dyDescent="0.2">
      <c r="A290" s="3"/>
      <c r="B290" s="3"/>
      <c r="D290" s="76"/>
      <c r="E290" s="49"/>
      <c r="G290" s="35"/>
      <c r="H290" s="35"/>
      <c r="I290" s="35"/>
      <c r="J290" s="36"/>
      <c r="L290" s="34"/>
    </row>
    <row r="291" spans="1:12" ht="13.6" thickBot="1" x14ac:dyDescent="0.25">
      <c r="A291" s="222"/>
      <c r="B291" s="3"/>
      <c r="D291" s="76"/>
      <c r="E291" s="49"/>
      <c r="G291" s="35"/>
      <c r="H291" s="35"/>
      <c r="I291" s="35"/>
      <c r="J291" s="36"/>
      <c r="L291" s="34"/>
    </row>
    <row r="292" spans="1:12" x14ac:dyDescent="0.2">
      <c r="B292" s="127"/>
      <c r="C292" s="37"/>
      <c r="D292" s="105"/>
      <c r="E292" s="106"/>
      <c r="F292" s="181"/>
      <c r="G292" s="35"/>
      <c r="H292" s="35"/>
      <c r="I292" s="35"/>
      <c r="J292" s="36"/>
      <c r="L292" s="34"/>
    </row>
    <row r="293" spans="1:12" ht="13.6" x14ac:dyDescent="0.2">
      <c r="A293" s="3"/>
      <c r="B293" s="128" t="s">
        <v>47</v>
      </c>
      <c r="D293" s="76"/>
      <c r="E293" s="48"/>
      <c r="F293" s="177">
        <f>SUM(F259:F291)</f>
        <v>0</v>
      </c>
      <c r="G293" s="35"/>
      <c r="H293" s="35"/>
      <c r="I293" s="35"/>
      <c r="J293" s="36"/>
      <c r="L293" s="34"/>
    </row>
    <row r="294" spans="1:12" x14ac:dyDescent="0.2">
      <c r="A294" s="3"/>
      <c r="B294" s="111"/>
      <c r="D294" s="76"/>
      <c r="E294" s="48"/>
      <c r="G294" s="35"/>
      <c r="H294" s="35"/>
      <c r="I294" s="35"/>
      <c r="J294" s="36"/>
      <c r="L294" s="34"/>
    </row>
    <row r="295" spans="1:12" x14ac:dyDescent="0.2">
      <c r="G295" s="35"/>
      <c r="H295" s="35"/>
      <c r="I295" s="35"/>
      <c r="J295" s="36"/>
      <c r="L295" s="34"/>
    </row>
    <row r="296" spans="1:12" x14ac:dyDescent="0.2">
      <c r="A296" s="20"/>
      <c r="J296" s="36"/>
      <c r="L296" s="34"/>
    </row>
    <row r="297" spans="1:12" x14ac:dyDescent="0.2">
      <c r="A297" s="3"/>
      <c r="J297" s="36"/>
      <c r="L297" s="34"/>
    </row>
    <row r="298" spans="1:12" ht="13.6" x14ac:dyDescent="0.2">
      <c r="A298" s="3"/>
      <c r="B298" s="11" t="s">
        <v>30</v>
      </c>
      <c r="D298" s="76"/>
      <c r="E298" s="107"/>
      <c r="F298" s="182"/>
      <c r="J298" s="36"/>
      <c r="L298" s="34"/>
    </row>
    <row r="299" spans="1:12" ht="13.6" x14ac:dyDescent="0.2">
      <c r="B299" s="11"/>
      <c r="D299" s="76"/>
      <c r="E299" s="107"/>
      <c r="F299" s="182"/>
    </row>
    <row r="300" spans="1:12" x14ac:dyDescent="0.2">
      <c r="A300" s="215" t="s">
        <v>57</v>
      </c>
      <c r="B300" s="121" t="s">
        <v>37</v>
      </c>
      <c r="C300" s="122" t="s">
        <v>38</v>
      </c>
      <c r="D300" s="125" t="s">
        <v>39</v>
      </c>
      <c r="E300" s="139" t="s">
        <v>40</v>
      </c>
      <c r="F300" s="178" t="s">
        <v>41</v>
      </c>
    </row>
    <row r="301" spans="1:12" ht="13.6" thickBot="1" x14ac:dyDescent="0.25">
      <c r="A301" s="20"/>
      <c r="B301" s="123"/>
      <c r="C301" s="33"/>
      <c r="D301" s="126"/>
      <c r="E301" s="50"/>
      <c r="F301" s="179"/>
    </row>
    <row r="302" spans="1:12" ht="39.4" thickBot="1" x14ac:dyDescent="0.25">
      <c r="A302" s="15"/>
      <c r="B302" s="4" t="s">
        <v>64</v>
      </c>
      <c r="D302" s="76"/>
      <c r="E302" s="107"/>
      <c r="F302" s="182"/>
      <c r="J302" s="36"/>
      <c r="L302" s="34"/>
    </row>
    <row r="303" spans="1:12" ht="13.6" x14ac:dyDescent="0.2">
      <c r="A303" s="15"/>
      <c r="B303" s="46"/>
      <c r="D303" s="76"/>
      <c r="E303" s="107"/>
      <c r="F303" s="182"/>
      <c r="J303" s="36"/>
      <c r="L303" s="34"/>
    </row>
    <row r="304" spans="1:12" ht="116.15" x14ac:dyDescent="0.2">
      <c r="A304" s="12">
        <v>1</v>
      </c>
      <c r="B304" s="287" t="s">
        <v>200</v>
      </c>
      <c r="C304" s="80"/>
      <c r="D304" s="77"/>
      <c r="E304" s="49"/>
      <c r="F304" s="189"/>
      <c r="J304" s="36"/>
      <c r="L304" s="34"/>
    </row>
    <row r="305" spans="1:12" x14ac:dyDescent="0.2">
      <c r="A305" s="12"/>
      <c r="B305" s="12" t="s">
        <v>116</v>
      </c>
      <c r="C305" s="80"/>
      <c r="D305" s="77"/>
      <c r="E305" s="49"/>
      <c r="F305" s="189"/>
      <c r="J305" s="36"/>
      <c r="L305" s="34"/>
    </row>
    <row r="306" spans="1:12" ht="38.75" x14ac:dyDescent="0.2">
      <c r="A306" s="12"/>
      <c r="B306" s="47" t="s">
        <v>65</v>
      </c>
      <c r="C306" s="80"/>
      <c r="D306" s="77"/>
      <c r="E306" s="49"/>
      <c r="F306" s="189"/>
      <c r="J306" s="36"/>
      <c r="L306" s="34"/>
    </row>
    <row r="307" spans="1:12" ht="72.7" customHeight="1" x14ac:dyDescent="0.2">
      <c r="A307" s="3"/>
      <c r="B307" s="3" t="s">
        <v>66</v>
      </c>
      <c r="D307" s="76"/>
      <c r="E307" s="49"/>
      <c r="G307" s="78"/>
      <c r="H307" s="80"/>
      <c r="J307" s="36"/>
      <c r="L307" s="34"/>
    </row>
    <row r="308" spans="1:12" ht="30.1" customHeight="1" x14ac:dyDescent="0.2">
      <c r="A308" s="3"/>
      <c r="B308" s="3" t="s">
        <v>124</v>
      </c>
      <c r="D308" s="76"/>
      <c r="E308" s="49"/>
      <c r="G308" s="78"/>
      <c r="H308" s="80"/>
      <c r="J308" s="36"/>
      <c r="L308" s="34"/>
    </row>
    <row r="309" spans="1:12" x14ac:dyDescent="0.2">
      <c r="A309" s="3"/>
      <c r="B309" s="229" t="s">
        <v>123</v>
      </c>
      <c r="D309" s="76"/>
      <c r="E309" s="49"/>
      <c r="G309" s="78"/>
      <c r="H309" s="80"/>
      <c r="J309" s="36"/>
      <c r="L309" s="34"/>
    </row>
    <row r="310" spans="1:12" x14ac:dyDescent="0.2">
      <c r="A310" s="3"/>
      <c r="B310" s="287" t="s">
        <v>201</v>
      </c>
      <c r="D310" s="76"/>
      <c r="E310" s="49"/>
      <c r="G310" s="78"/>
      <c r="H310" s="80"/>
      <c r="J310" s="36"/>
      <c r="L310" s="34"/>
    </row>
    <row r="311" spans="1:12" x14ac:dyDescent="0.2">
      <c r="A311" s="3"/>
      <c r="B311" s="287" t="s">
        <v>202</v>
      </c>
      <c r="D311" s="76"/>
      <c r="E311" s="49"/>
      <c r="G311" s="78"/>
      <c r="H311" s="80"/>
      <c r="J311" s="36"/>
      <c r="L311" s="34"/>
    </row>
    <row r="312" spans="1:12" x14ac:dyDescent="0.2">
      <c r="A312" s="3"/>
      <c r="B312" s="287" t="s">
        <v>203</v>
      </c>
      <c r="D312" s="76"/>
      <c r="E312" s="49"/>
      <c r="G312" s="78"/>
      <c r="H312" s="80"/>
      <c r="J312" s="36"/>
      <c r="L312" s="34"/>
    </row>
    <row r="313" spans="1:12" ht="25.85" x14ac:dyDescent="0.2">
      <c r="A313" s="3"/>
      <c r="B313" s="287" t="s">
        <v>204</v>
      </c>
      <c r="D313" s="76"/>
      <c r="E313" s="49"/>
      <c r="G313" s="78"/>
      <c r="H313" s="80"/>
      <c r="J313" s="36"/>
      <c r="L313" s="34"/>
    </row>
    <row r="314" spans="1:12" ht="25.85" x14ac:dyDescent="0.2">
      <c r="A314" s="3"/>
      <c r="B314" s="287" t="s">
        <v>205</v>
      </c>
      <c r="D314" s="76"/>
      <c r="E314" s="49"/>
      <c r="G314" s="78"/>
      <c r="H314" s="80"/>
      <c r="J314" s="36"/>
      <c r="L314" s="34"/>
    </row>
    <row r="315" spans="1:12" x14ac:dyDescent="0.2">
      <c r="A315" s="3"/>
      <c r="B315" s="287" t="s">
        <v>206</v>
      </c>
      <c r="D315" s="76"/>
      <c r="E315" s="49"/>
      <c r="G315" s="78"/>
      <c r="H315" s="80"/>
      <c r="J315" s="36"/>
      <c r="L315" s="34"/>
    </row>
    <row r="316" spans="1:12" x14ac:dyDescent="0.2">
      <c r="A316" s="3"/>
      <c r="B316" s="287" t="s">
        <v>207</v>
      </c>
      <c r="D316" s="76"/>
      <c r="E316" s="49"/>
      <c r="G316" s="78"/>
      <c r="H316" s="80"/>
      <c r="J316" s="36"/>
      <c r="L316" s="34"/>
    </row>
    <row r="317" spans="1:12" x14ac:dyDescent="0.2">
      <c r="A317" s="3"/>
      <c r="B317" s="287" t="s">
        <v>208</v>
      </c>
      <c r="D317" s="76"/>
      <c r="E317" s="49"/>
      <c r="G317" s="78"/>
      <c r="H317" s="80"/>
      <c r="J317" s="36"/>
      <c r="L317" s="34"/>
    </row>
    <row r="318" spans="1:12" ht="25.85" x14ac:dyDescent="0.2">
      <c r="A318" s="3"/>
      <c r="B318" s="287" t="s">
        <v>209</v>
      </c>
      <c r="D318" s="76"/>
      <c r="E318" s="49"/>
      <c r="G318" s="78"/>
      <c r="H318" s="80"/>
      <c r="J318" s="36"/>
      <c r="L318" s="34"/>
    </row>
    <row r="319" spans="1:12" ht="25.85" x14ac:dyDescent="0.2">
      <c r="A319" s="3"/>
      <c r="B319" s="287" t="s">
        <v>210</v>
      </c>
      <c r="D319" s="76"/>
      <c r="E319" s="49"/>
      <c r="G319" s="78"/>
      <c r="H319" s="80"/>
      <c r="J319" s="36"/>
      <c r="L319" s="34"/>
    </row>
    <row r="320" spans="1:12" x14ac:dyDescent="0.2">
      <c r="A320" s="3"/>
      <c r="B320" s="287" t="s">
        <v>211</v>
      </c>
      <c r="D320" s="76"/>
      <c r="E320" s="49"/>
      <c r="G320" s="78"/>
      <c r="H320" s="80"/>
      <c r="J320" s="36"/>
      <c r="L320" s="34"/>
    </row>
    <row r="321" spans="1:12" ht="25.85" x14ac:dyDescent="0.2">
      <c r="A321" s="3"/>
      <c r="B321" s="287" t="s">
        <v>212</v>
      </c>
      <c r="D321" s="76"/>
      <c r="E321" s="49"/>
      <c r="G321" s="78"/>
      <c r="H321" s="80"/>
      <c r="J321" s="36"/>
      <c r="L321" s="34"/>
    </row>
    <row r="322" spans="1:12" ht="38.75" x14ac:dyDescent="0.2">
      <c r="A322" s="3"/>
      <c r="B322" s="229" t="s">
        <v>213</v>
      </c>
      <c r="C322" s="80" t="s">
        <v>48</v>
      </c>
      <c r="D322" s="244">
        <v>401</v>
      </c>
      <c r="E322" s="49"/>
      <c r="F322" s="189">
        <f>ROUND((D322*E322),2)</f>
        <v>0</v>
      </c>
      <c r="G322" s="78"/>
      <c r="H322" s="80"/>
      <c r="J322" s="36"/>
      <c r="L322" s="34"/>
    </row>
    <row r="323" spans="1:12" x14ac:dyDescent="0.2">
      <c r="A323" s="3"/>
      <c r="B323" s="3"/>
      <c r="D323" s="76"/>
      <c r="E323" s="49"/>
      <c r="G323" s="78"/>
      <c r="H323" s="80"/>
      <c r="J323" s="36"/>
      <c r="L323" s="34"/>
    </row>
    <row r="324" spans="1:12" x14ac:dyDescent="0.2">
      <c r="A324" s="3"/>
      <c r="B324" s="3"/>
      <c r="D324" s="76"/>
      <c r="E324" s="49"/>
      <c r="G324" s="78"/>
      <c r="H324" s="80"/>
      <c r="J324" s="36"/>
      <c r="L324" s="34"/>
    </row>
    <row r="325" spans="1:12" ht="25.85" x14ac:dyDescent="0.2">
      <c r="A325" s="3">
        <v>2</v>
      </c>
      <c r="B325" s="111" t="s">
        <v>67</v>
      </c>
      <c r="C325" s="1" t="s">
        <v>49</v>
      </c>
      <c r="D325" s="76">
        <v>10</v>
      </c>
      <c r="E325" s="49"/>
      <c r="F325" s="177">
        <f>ROUND((D325*E325),2)</f>
        <v>0</v>
      </c>
      <c r="G325" s="35"/>
      <c r="J325" s="36"/>
      <c r="L325" s="34"/>
    </row>
    <row r="326" spans="1:12" ht="20.25" customHeight="1" x14ac:dyDescent="0.2">
      <c r="A326" s="3"/>
      <c r="B326" s="111"/>
      <c r="D326" s="76"/>
      <c r="E326" s="49"/>
      <c r="G326" s="35"/>
      <c r="J326" s="36"/>
      <c r="L326" s="34"/>
    </row>
    <row r="327" spans="1:12" ht="13.6" thickBot="1" x14ac:dyDescent="0.25">
      <c r="A327" s="3"/>
      <c r="B327" s="3"/>
      <c r="D327" s="76"/>
      <c r="E327" s="49"/>
      <c r="G327" s="35"/>
      <c r="J327" s="36"/>
      <c r="L327" s="34"/>
    </row>
    <row r="328" spans="1:12" ht="13.6" x14ac:dyDescent="0.2">
      <c r="A328" s="214"/>
      <c r="B328" s="104" t="s">
        <v>47</v>
      </c>
      <c r="C328" s="37"/>
      <c r="D328" s="105"/>
      <c r="E328" s="106"/>
      <c r="F328" s="181">
        <f>SUM(F304:F326)</f>
        <v>0</v>
      </c>
      <c r="G328" s="35"/>
      <c r="J328" s="36"/>
      <c r="L328" s="34"/>
    </row>
    <row r="329" spans="1:12" ht="13.6" x14ac:dyDescent="0.2">
      <c r="A329" s="20"/>
      <c r="B329" s="9"/>
      <c r="C329" s="33"/>
      <c r="D329" s="126"/>
      <c r="E329" s="50"/>
      <c r="F329" s="179"/>
      <c r="G329" s="35"/>
      <c r="J329" s="36"/>
      <c r="L329" s="34"/>
    </row>
    <row r="330" spans="1:12" x14ac:dyDescent="0.2">
      <c r="J330" s="36"/>
      <c r="L330" s="34"/>
    </row>
    <row r="331" spans="1:12" ht="13.6" x14ac:dyDescent="0.2">
      <c r="A331" s="15"/>
      <c r="B331" s="11" t="s">
        <v>31</v>
      </c>
      <c r="C331" s="76"/>
      <c r="D331" s="95"/>
      <c r="E331" s="96"/>
      <c r="F331" s="182"/>
      <c r="J331" s="36"/>
      <c r="L331" s="34"/>
    </row>
    <row r="332" spans="1:12" ht="13.6" x14ac:dyDescent="0.2">
      <c r="A332" s="15"/>
      <c r="B332" s="11"/>
      <c r="C332" s="76"/>
      <c r="D332" s="95"/>
      <c r="E332" s="96"/>
      <c r="F332" s="182"/>
      <c r="J332" s="36"/>
      <c r="L332" s="34"/>
    </row>
    <row r="333" spans="1:12" x14ac:dyDescent="0.2">
      <c r="A333" s="215" t="s">
        <v>57</v>
      </c>
      <c r="B333" s="121" t="s">
        <v>37</v>
      </c>
      <c r="C333" s="122" t="s">
        <v>38</v>
      </c>
      <c r="D333" s="125" t="s">
        <v>39</v>
      </c>
      <c r="E333" s="137" t="s">
        <v>40</v>
      </c>
      <c r="F333" s="178" t="s">
        <v>41</v>
      </c>
      <c r="J333" s="36"/>
      <c r="L333" s="34"/>
    </row>
    <row r="334" spans="1:12" ht="13.6" thickBot="1" x14ac:dyDescent="0.25">
      <c r="A334" s="20"/>
      <c r="B334" s="123"/>
      <c r="C334" s="33"/>
      <c r="D334" s="126"/>
      <c r="E334" s="120"/>
      <c r="F334" s="179"/>
    </row>
    <row r="335" spans="1:12" ht="13.6" x14ac:dyDescent="0.2">
      <c r="A335" s="15"/>
      <c r="B335" s="26" t="s">
        <v>68</v>
      </c>
      <c r="D335" s="76"/>
      <c r="E335" s="96"/>
      <c r="F335" s="182"/>
      <c r="K335" s="34"/>
      <c r="L335" s="34"/>
    </row>
    <row r="336" spans="1:12" ht="27.85" thickBot="1" x14ac:dyDescent="0.25">
      <c r="A336" s="3"/>
      <c r="B336" s="27" t="s">
        <v>69</v>
      </c>
      <c r="D336" s="76"/>
      <c r="E336" s="96"/>
      <c r="F336" s="182"/>
      <c r="K336" s="34"/>
      <c r="L336" s="34"/>
    </row>
    <row r="337" spans="1:12" ht="13.6" x14ac:dyDescent="0.2">
      <c r="A337" s="3"/>
      <c r="B337" s="28"/>
      <c r="D337" s="76"/>
      <c r="E337" s="96"/>
      <c r="F337" s="182"/>
      <c r="K337" s="34"/>
      <c r="L337" s="34"/>
    </row>
    <row r="338" spans="1:12" x14ac:dyDescent="0.2">
      <c r="A338" s="20"/>
      <c r="B338" s="123"/>
      <c r="C338" s="33"/>
      <c r="D338" s="126"/>
      <c r="E338" s="120"/>
      <c r="F338" s="179"/>
      <c r="K338" s="34"/>
      <c r="L338" s="34"/>
    </row>
    <row r="339" spans="1:12" ht="38.75" x14ac:dyDescent="0.2">
      <c r="A339" s="3" t="s">
        <v>6</v>
      </c>
      <c r="B339" s="24" t="s">
        <v>117</v>
      </c>
      <c r="D339" s="76"/>
      <c r="E339" s="96"/>
      <c r="F339" s="182"/>
      <c r="K339" s="34"/>
      <c r="L339" s="34"/>
    </row>
    <row r="340" spans="1:12" ht="51.65" x14ac:dyDescent="0.2">
      <c r="B340" s="25" t="s">
        <v>105</v>
      </c>
      <c r="C340" s="1" t="s">
        <v>48</v>
      </c>
      <c r="D340" s="78">
        <v>516</v>
      </c>
      <c r="E340" s="49"/>
      <c r="F340" s="177">
        <f>D340*E340</f>
        <v>0</v>
      </c>
      <c r="K340" s="34"/>
      <c r="L340" s="34"/>
    </row>
    <row r="341" spans="1:12" x14ac:dyDescent="0.2">
      <c r="B341" s="3"/>
      <c r="D341" s="76"/>
      <c r="E341" s="93"/>
      <c r="K341" s="34"/>
      <c r="L341" s="34"/>
    </row>
    <row r="342" spans="1:12" x14ac:dyDescent="0.2">
      <c r="B342" s="25"/>
      <c r="D342" s="76"/>
      <c r="E342" s="93"/>
      <c r="K342" s="34"/>
      <c r="L342" s="34"/>
    </row>
    <row r="343" spans="1:12" ht="51.65" x14ac:dyDescent="0.2">
      <c r="A343" s="32" t="s">
        <v>8</v>
      </c>
      <c r="B343" s="194" t="s">
        <v>166</v>
      </c>
      <c r="C343" s="1" t="s">
        <v>48</v>
      </c>
      <c r="D343" s="245">
        <v>201</v>
      </c>
      <c r="E343" s="265"/>
      <c r="F343" s="266">
        <f>E343*D343</f>
        <v>0</v>
      </c>
      <c r="K343" s="34"/>
      <c r="L343" s="34"/>
    </row>
    <row r="344" spans="1:12" x14ac:dyDescent="0.2">
      <c r="B344" s="3"/>
      <c r="D344" s="76"/>
      <c r="K344" s="34"/>
      <c r="L344" s="34"/>
    </row>
    <row r="345" spans="1:12" x14ac:dyDescent="0.2">
      <c r="A345" s="3"/>
      <c r="B345" s="3"/>
      <c r="C345" s="39"/>
      <c r="D345" s="38"/>
      <c r="E345" s="97"/>
      <c r="F345" s="186"/>
      <c r="K345" s="34"/>
      <c r="L345" s="34"/>
    </row>
    <row r="346" spans="1:12" ht="38.75" x14ac:dyDescent="0.2">
      <c r="A346" s="3" t="s">
        <v>9</v>
      </c>
      <c r="B346" s="112" t="s">
        <v>81</v>
      </c>
      <c r="C346" s="39" t="s">
        <v>63</v>
      </c>
      <c r="D346" s="38">
        <v>12.5</v>
      </c>
      <c r="E346" s="97"/>
      <c r="F346" s="186">
        <f>D346*E346</f>
        <v>0</v>
      </c>
      <c r="K346" s="34"/>
      <c r="L346" s="34"/>
    </row>
    <row r="347" spans="1:12" ht="20.25" customHeight="1" x14ac:dyDescent="0.2">
      <c r="A347" s="3"/>
      <c r="B347" s="3"/>
      <c r="C347" s="39"/>
      <c r="D347" s="38"/>
      <c r="E347" s="97"/>
      <c r="F347" s="186"/>
      <c r="K347" s="34"/>
      <c r="L347" s="34"/>
    </row>
    <row r="348" spans="1:12" ht="13.6" thickBot="1" x14ac:dyDescent="0.25">
      <c r="A348" s="3"/>
      <c r="B348" s="112"/>
      <c r="C348" s="39"/>
      <c r="D348" s="38"/>
      <c r="E348" s="97"/>
      <c r="F348" s="186"/>
      <c r="K348" s="34"/>
      <c r="L348" s="34"/>
    </row>
    <row r="349" spans="1:12" ht="13.6" x14ac:dyDescent="0.2">
      <c r="A349" s="214"/>
      <c r="B349" s="104" t="s">
        <v>47</v>
      </c>
      <c r="C349" s="104"/>
      <c r="D349" s="151"/>
      <c r="E349" s="154"/>
      <c r="F349" s="192">
        <f>SUM(F337:F348)</f>
        <v>0</v>
      </c>
      <c r="K349" s="34"/>
      <c r="L349" s="34"/>
    </row>
    <row r="350" spans="1:12" x14ac:dyDescent="0.2">
      <c r="A350" s="3"/>
      <c r="B350" s="3"/>
      <c r="C350" s="3"/>
      <c r="D350" s="116"/>
      <c r="E350" s="129"/>
      <c r="F350" s="191"/>
      <c r="K350" s="34"/>
      <c r="L350" s="34"/>
    </row>
    <row r="351" spans="1:12" ht="13.6" thickBot="1" x14ac:dyDescent="0.25">
      <c r="A351" s="3"/>
      <c r="B351" s="3"/>
      <c r="C351" s="3"/>
      <c r="D351" s="116"/>
      <c r="E351" s="129"/>
      <c r="F351" s="191"/>
      <c r="K351" s="34"/>
      <c r="L351" s="34"/>
    </row>
    <row r="352" spans="1:12" x14ac:dyDescent="0.2">
      <c r="A352" s="3"/>
      <c r="B352" s="17" t="s">
        <v>44</v>
      </c>
      <c r="C352" s="3"/>
      <c r="D352" s="116"/>
      <c r="E352" s="129"/>
      <c r="F352" s="191"/>
      <c r="K352" s="34"/>
      <c r="L352" s="34"/>
    </row>
    <row r="353" spans="1:12" ht="65.25" thickBot="1" x14ac:dyDescent="0.25">
      <c r="A353" s="3"/>
      <c r="B353" s="18" t="s">
        <v>75</v>
      </c>
      <c r="C353" s="3"/>
      <c r="D353" s="116"/>
      <c r="E353" s="129"/>
      <c r="F353" s="191"/>
      <c r="K353" s="34"/>
      <c r="L353" s="34"/>
    </row>
    <row r="354" spans="1:12" x14ac:dyDescent="0.2">
      <c r="A354" s="3"/>
      <c r="B354" s="3"/>
      <c r="C354" s="3"/>
      <c r="D354" s="116"/>
      <c r="E354" s="129"/>
      <c r="F354" s="191"/>
      <c r="K354" s="34"/>
      <c r="L354" s="34"/>
    </row>
    <row r="355" spans="1:12" x14ac:dyDescent="0.2">
      <c r="A355" s="3"/>
      <c r="B355" s="3"/>
      <c r="C355" s="3"/>
      <c r="D355" s="116"/>
      <c r="E355" s="129"/>
      <c r="F355" s="191"/>
      <c r="K355" s="34"/>
      <c r="L355" s="34"/>
    </row>
    <row r="356" spans="1:12" ht="25.85" x14ac:dyDescent="0.2">
      <c r="A356" s="3"/>
      <c r="B356" s="20" t="s">
        <v>70</v>
      </c>
      <c r="C356" s="3"/>
      <c r="D356" s="116"/>
      <c r="E356" s="129"/>
      <c r="F356" s="191"/>
      <c r="K356" s="34"/>
      <c r="L356" s="34"/>
    </row>
    <row r="357" spans="1:12" x14ac:dyDescent="0.2">
      <c r="K357" s="34"/>
      <c r="L357" s="34"/>
    </row>
    <row r="358" spans="1:12" ht="13.6" x14ac:dyDescent="0.2">
      <c r="A358" s="15"/>
      <c r="B358" s="11" t="s">
        <v>32</v>
      </c>
      <c r="D358" s="76"/>
      <c r="E358" s="107"/>
      <c r="F358" s="182"/>
      <c r="K358" s="34"/>
      <c r="L358" s="34"/>
    </row>
    <row r="359" spans="1:12" ht="13.6" x14ac:dyDescent="0.2">
      <c r="A359" s="15"/>
      <c r="B359" s="11"/>
      <c r="D359" s="76"/>
      <c r="E359" s="107"/>
      <c r="F359" s="182"/>
      <c r="K359" s="34"/>
      <c r="L359" s="34"/>
    </row>
    <row r="360" spans="1:12" x14ac:dyDescent="0.2">
      <c r="A360" s="215" t="s">
        <v>57</v>
      </c>
      <c r="B360" s="121" t="s">
        <v>37</v>
      </c>
      <c r="C360" s="122" t="s">
        <v>38</v>
      </c>
      <c r="D360" s="125" t="s">
        <v>39</v>
      </c>
      <c r="E360" s="139" t="s">
        <v>40</v>
      </c>
      <c r="F360" s="178" t="s">
        <v>41</v>
      </c>
      <c r="K360" s="34"/>
      <c r="L360" s="34"/>
    </row>
    <row r="361" spans="1:12" x14ac:dyDescent="0.2">
      <c r="A361" s="20"/>
      <c r="B361" s="123"/>
      <c r="C361" s="33"/>
      <c r="D361" s="126"/>
      <c r="E361" s="50"/>
      <c r="F361" s="179"/>
    </row>
    <row r="362" spans="1:12" ht="103.25" x14ac:dyDescent="0.2">
      <c r="A362" s="3" t="s">
        <v>6</v>
      </c>
      <c r="B362" s="12" t="s">
        <v>109</v>
      </c>
      <c r="C362" s="3"/>
      <c r="D362" s="113"/>
      <c r="E362" s="114"/>
      <c r="L362" s="34"/>
    </row>
    <row r="363" spans="1:12" x14ac:dyDescent="0.2">
      <c r="A363" s="3"/>
      <c r="B363" s="111" t="s">
        <v>71</v>
      </c>
      <c r="C363" s="3" t="s">
        <v>48</v>
      </c>
      <c r="D363" s="252">
        <v>2.4</v>
      </c>
      <c r="E363" s="114"/>
      <c r="F363" s="177">
        <f>D363*E363</f>
        <v>0</v>
      </c>
      <c r="L363" s="34"/>
    </row>
    <row r="364" spans="1:12" x14ac:dyDescent="0.2">
      <c r="A364" s="3"/>
      <c r="B364" s="111"/>
      <c r="C364" s="3"/>
      <c r="D364" s="113"/>
      <c r="E364" s="115"/>
      <c r="L364" s="34"/>
    </row>
    <row r="365" spans="1:12" ht="13.6" thickBot="1" x14ac:dyDescent="0.25">
      <c r="A365" s="3"/>
      <c r="B365" s="111"/>
      <c r="C365" s="3"/>
      <c r="D365" s="113"/>
      <c r="E365" s="115"/>
      <c r="L365" s="34"/>
    </row>
    <row r="366" spans="1:12" ht="13.6" x14ac:dyDescent="0.25">
      <c r="A366" s="104"/>
      <c r="B366" s="104" t="s">
        <v>47</v>
      </c>
      <c r="C366" s="117"/>
      <c r="D366" s="151"/>
      <c r="E366" s="136"/>
      <c r="F366" s="181">
        <f>SUM(F362:F365)</f>
        <v>0</v>
      </c>
      <c r="L366" s="34"/>
    </row>
    <row r="367" spans="1:12" x14ac:dyDescent="0.2">
      <c r="A367" s="3"/>
      <c r="B367" s="3"/>
      <c r="C367" s="39"/>
      <c r="D367" s="116"/>
      <c r="E367" s="115"/>
      <c r="L367" s="34"/>
    </row>
    <row r="368" spans="1:12" x14ac:dyDescent="0.2">
      <c r="A368" s="3"/>
      <c r="B368" s="3"/>
      <c r="C368" s="39"/>
      <c r="D368" s="116"/>
      <c r="E368" s="115"/>
      <c r="L368" s="34"/>
    </row>
    <row r="369" spans="1:12" ht="13.6" thickBot="1" x14ac:dyDescent="0.25">
      <c r="A369" s="3"/>
      <c r="B369" s="3"/>
      <c r="C369" s="39"/>
      <c r="D369" s="116"/>
      <c r="E369" s="115"/>
      <c r="L369" s="34"/>
    </row>
    <row r="370" spans="1:12" x14ac:dyDescent="0.2">
      <c r="A370" s="3"/>
      <c r="B370" s="17" t="s">
        <v>0</v>
      </c>
      <c r="C370" s="39"/>
      <c r="D370" s="116"/>
      <c r="E370" s="115"/>
      <c r="L370" s="34"/>
    </row>
    <row r="371" spans="1:12" ht="78.150000000000006" thickBot="1" x14ac:dyDescent="0.25">
      <c r="A371" s="3"/>
      <c r="B371" s="118" t="s">
        <v>1</v>
      </c>
      <c r="C371" s="39"/>
      <c r="D371" s="116"/>
      <c r="E371" s="115"/>
      <c r="L371" s="34"/>
    </row>
    <row r="372" spans="1:12" x14ac:dyDescent="0.2">
      <c r="A372" s="3"/>
      <c r="B372" s="3"/>
      <c r="C372" s="39"/>
      <c r="D372" s="116"/>
      <c r="E372" s="115"/>
      <c r="L372" s="34"/>
    </row>
    <row r="373" spans="1:12" ht="13.6" thickBot="1" x14ac:dyDescent="0.25">
      <c r="A373" s="3"/>
      <c r="B373" s="3"/>
      <c r="C373" s="39"/>
      <c r="D373" s="116"/>
      <c r="E373" s="115"/>
      <c r="L373" s="34"/>
    </row>
    <row r="374" spans="1:12" ht="75.75" customHeight="1" thickBot="1" x14ac:dyDescent="0.25">
      <c r="A374" s="3"/>
      <c r="B374" s="119" t="s">
        <v>76</v>
      </c>
      <c r="C374" s="39"/>
      <c r="D374" s="116"/>
      <c r="E374" s="115"/>
      <c r="L374" s="34"/>
    </row>
    <row r="375" spans="1:12" x14ac:dyDescent="0.2">
      <c r="A375" s="3"/>
      <c r="B375" s="3"/>
      <c r="C375" s="39"/>
      <c r="D375" s="116"/>
      <c r="E375" s="115"/>
      <c r="L375" s="34"/>
    </row>
    <row r="376" spans="1:12" x14ac:dyDescent="0.2">
      <c r="A376" s="3"/>
      <c r="B376" s="3"/>
      <c r="C376" s="39"/>
      <c r="D376" s="116"/>
      <c r="E376" s="115"/>
      <c r="L376" s="34"/>
    </row>
    <row r="377" spans="1:12" ht="51.65" x14ac:dyDescent="0.2">
      <c r="A377" s="3"/>
      <c r="B377" s="20" t="s">
        <v>2</v>
      </c>
      <c r="C377" s="39"/>
      <c r="D377" s="116"/>
      <c r="E377" s="115"/>
      <c r="L377" s="34"/>
    </row>
    <row r="378" spans="1:12" ht="21.75" customHeight="1" x14ac:dyDescent="0.2">
      <c r="L378" s="34"/>
    </row>
    <row r="379" spans="1:12" x14ac:dyDescent="0.2">
      <c r="L379" s="34"/>
    </row>
    <row r="380" spans="1:12" ht="13.6" x14ac:dyDescent="0.2">
      <c r="A380" s="15"/>
      <c r="B380" s="75" t="s">
        <v>125</v>
      </c>
      <c r="D380" s="76"/>
      <c r="E380" s="96"/>
      <c r="F380" s="182"/>
    </row>
    <row r="381" spans="1:12" ht="13.6" x14ac:dyDescent="0.2">
      <c r="A381" s="15"/>
      <c r="B381" s="11"/>
      <c r="D381" s="76"/>
      <c r="E381" s="96"/>
      <c r="F381" s="182"/>
      <c r="L381" s="34"/>
    </row>
    <row r="382" spans="1:12" x14ac:dyDescent="0.2">
      <c r="A382" s="215" t="s">
        <v>57</v>
      </c>
      <c r="B382" s="121" t="s">
        <v>37</v>
      </c>
      <c r="C382" s="122" t="s">
        <v>38</v>
      </c>
      <c r="D382" s="125" t="s">
        <v>39</v>
      </c>
      <c r="E382" s="137" t="s">
        <v>40</v>
      </c>
      <c r="F382" s="178" t="s">
        <v>41</v>
      </c>
    </row>
    <row r="383" spans="1:12" x14ac:dyDescent="0.2">
      <c r="A383" s="20"/>
      <c r="B383" s="130"/>
      <c r="C383" s="33"/>
      <c r="D383" s="126"/>
      <c r="E383" s="120"/>
      <c r="F383" s="179"/>
    </row>
    <row r="384" spans="1:12" ht="116.15" x14ac:dyDescent="0.2">
      <c r="A384" s="20"/>
      <c r="B384" s="230" t="s">
        <v>126</v>
      </c>
      <c r="C384" s="33"/>
      <c r="D384" s="126"/>
      <c r="E384" s="120"/>
      <c r="F384" s="179"/>
    </row>
    <row r="385" spans="1:12" ht="64.55" x14ac:dyDescent="0.2">
      <c r="A385" s="216" t="s">
        <v>6</v>
      </c>
      <c r="B385" s="29" t="s">
        <v>83</v>
      </c>
      <c r="D385" s="76"/>
      <c r="J385" s="34"/>
      <c r="K385" s="34"/>
      <c r="L385" s="34"/>
    </row>
    <row r="386" spans="1:12" x14ac:dyDescent="0.2">
      <c r="A386" s="216"/>
      <c r="B386" s="29"/>
      <c r="D386" s="76"/>
      <c r="J386" s="34"/>
      <c r="K386" s="34"/>
      <c r="L386" s="34"/>
    </row>
    <row r="387" spans="1:12" ht="30.75" customHeight="1" x14ac:dyDescent="0.2">
      <c r="A387" s="217" t="s">
        <v>3</v>
      </c>
      <c r="B387" s="30" t="s">
        <v>169</v>
      </c>
      <c r="D387" s="35"/>
      <c r="E387" s="93"/>
      <c r="J387" s="34"/>
      <c r="K387" s="34"/>
      <c r="L387" s="34"/>
    </row>
    <row r="388" spans="1:12" ht="38.25" customHeight="1" x14ac:dyDescent="0.2">
      <c r="A388" s="217"/>
      <c r="B388" s="31" t="s">
        <v>167</v>
      </c>
      <c r="D388" s="35"/>
      <c r="E388" s="93"/>
      <c r="J388" s="34"/>
      <c r="K388" s="34"/>
      <c r="L388" s="34"/>
    </row>
    <row r="389" spans="1:12" ht="63" customHeight="1" x14ac:dyDescent="0.2">
      <c r="A389" s="217"/>
      <c r="B389" s="31" t="s">
        <v>168</v>
      </c>
      <c r="D389" s="35"/>
      <c r="E389" s="93"/>
      <c r="J389" s="34"/>
      <c r="K389" s="34"/>
      <c r="L389" s="34"/>
    </row>
    <row r="390" spans="1:12" ht="42.8" customHeight="1" x14ac:dyDescent="0.2">
      <c r="A390" s="217"/>
      <c r="B390" s="31" t="s">
        <v>170</v>
      </c>
      <c r="C390" s="1" t="s">
        <v>48</v>
      </c>
      <c r="D390" s="249">
        <v>5</v>
      </c>
      <c r="E390" s="93"/>
      <c r="F390" s="177">
        <f>D390*E390</f>
        <v>0</v>
      </c>
      <c r="J390" s="34"/>
      <c r="K390" s="34"/>
      <c r="L390" s="34"/>
    </row>
    <row r="391" spans="1:12" x14ac:dyDescent="0.2">
      <c r="A391" s="217"/>
      <c r="B391" s="23"/>
      <c r="D391" s="228"/>
      <c r="E391" s="93"/>
      <c r="G391" s="35"/>
      <c r="J391" s="34"/>
      <c r="K391" s="34"/>
      <c r="L391" s="34"/>
    </row>
    <row r="392" spans="1:12" ht="93.1" x14ac:dyDescent="0.2">
      <c r="A392" s="217" t="s">
        <v>214</v>
      </c>
      <c r="B392" s="140" t="s">
        <v>171</v>
      </c>
      <c r="C392" s="1" t="s">
        <v>48</v>
      </c>
      <c r="D392" s="35">
        <v>9</v>
      </c>
      <c r="E392" s="93"/>
      <c r="F392" s="177">
        <f>E392*D392</f>
        <v>0</v>
      </c>
      <c r="G392" s="35"/>
      <c r="J392" s="34"/>
      <c r="K392" s="34"/>
      <c r="L392" s="34"/>
    </row>
    <row r="393" spans="1:12" x14ac:dyDescent="0.2">
      <c r="A393" s="217"/>
      <c r="B393" s="140"/>
      <c r="D393" s="228"/>
      <c r="E393" s="93"/>
      <c r="G393" s="35"/>
      <c r="J393" s="34"/>
      <c r="K393" s="34"/>
      <c r="L393" s="34"/>
    </row>
    <row r="394" spans="1:12" ht="104.6" x14ac:dyDescent="0.2">
      <c r="A394" s="217" t="s">
        <v>118</v>
      </c>
      <c r="B394" s="140" t="s">
        <v>172</v>
      </c>
      <c r="C394" s="1" t="s">
        <v>63</v>
      </c>
      <c r="D394" s="249">
        <v>25.2</v>
      </c>
      <c r="E394" s="93"/>
      <c r="F394" s="177">
        <f>E394*D394</f>
        <v>0</v>
      </c>
      <c r="G394" s="35"/>
      <c r="J394" s="34"/>
      <c r="K394" s="34"/>
      <c r="L394" s="34"/>
    </row>
    <row r="395" spans="1:12" x14ac:dyDescent="0.2">
      <c r="A395" s="217"/>
      <c r="B395" s="140"/>
      <c r="D395" s="249"/>
      <c r="E395" s="93"/>
      <c r="G395" s="35"/>
      <c r="J395" s="34"/>
      <c r="K395" s="34"/>
      <c r="L395" s="34"/>
    </row>
    <row r="396" spans="1:12" ht="104.6" x14ac:dyDescent="0.2">
      <c r="A396" s="217" t="s">
        <v>215</v>
      </c>
      <c r="B396" s="140" t="s">
        <v>173</v>
      </c>
      <c r="C396" s="1" t="s">
        <v>63</v>
      </c>
      <c r="D396" s="249">
        <v>3</v>
      </c>
      <c r="E396" s="93"/>
      <c r="F396" s="177">
        <f>E396*D396</f>
        <v>0</v>
      </c>
      <c r="G396" s="35"/>
      <c r="J396" s="34"/>
      <c r="K396" s="34"/>
      <c r="L396" s="34"/>
    </row>
    <row r="397" spans="1:12" x14ac:dyDescent="0.2">
      <c r="A397" s="217"/>
      <c r="B397" s="140"/>
      <c r="D397" s="249"/>
      <c r="E397" s="93"/>
      <c r="G397" s="35"/>
      <c r="J397" s="34"/>
      <c r="K397" s="34"/>
      <c r="L397" s="34"/>
    </row>
    <row r="398" spans="1:12" x14ac:dyDescent="0.2">
      <c r="A398" s="217"/>
      <c r="B398" s="140"/>
      <c r="D398" s="249"/>
      <c r="E398" s="93"/>
      <c r="G398" s="35"/>
      <c r="J398" s="34"/>
      <c r="K398" s="34"/>
      <c r="L398" s="34"/>
    </row>
    <row r="399" spans="1:12" ht="77.45" x14ac:dyDescent="0.2">
      <c r="A399" s="217" t="s">
        <v>7</v>
      </c>
      <c r="B399" s="140" t="s">
        <v>175</v>
      </c>
      <c r="C399" s="1" t="s">
        <v>48</v>
      </c>
      <c r="D399" s="249">
        <v>9</v>
      </c>
      <c r="E399" s="93"/>
      <c r="F399" s="177">
        <f>E399*D399</f>
        <v>0</v>
      </c>
      <c r="G399" s="35"/>
      <c r="J399" s="34"/>
      <c r="K399" s="34"/>
      <c r="L399" s="34"/>
    </row>
    <row r="400" spans="1:12" x14ac:dyDescent="0.2">
      <c r="A400" s="217"/>
      <c r="B400" s="140"/>
      <c r="D400" s="249"/>
      <c r="E400" s="93"/>
      <c r="G400" s="35"/>
      <c r="J400" s="34"/>
      <c r="K400" s="34"/>
      <c r="L400" s="34"/>
    </row>
    <row r="401" spans="1:12" x14ac:dyDescent="0.2">
      <c r="A401" s="217"/>
      <c r="B401" s="140"/>
      <c r="D401" s="35"/>
      <c r="E401" s="93"/>
      <c r="G401" s="35"/>
      <c r="J401" s="34"/>
      <c r="K401" s="34"/>
      <c r="L401" s="34"/>
    </row>
    <row r="402" spans="1:12" ht="66.75" customHeight="1" x14ac:dyDescent="0.2">
      <c r="A402" s="217" t="s">
        <v>8</v>
      </c>
      <c r="B402" s="267" t="s">
        <v>174</v>
      </c>
      <c r="C402" s="1" t="s">
        <v>48</v>
      </c>
      <c r="D402" s="249">
        <v>6.5</v>
      </c>
      <c r="E402" s="93"/>
      <c r="F402" s="177">
        <f>E402*D402</f>
        <v>0</v>
      </c>
      <c r="G402" s="35"/>
      <c r="J402" s="34"/>
      <c r="K402" s="34"/>
      <c r="L402" s="34"/>
    </row>
    <row r="403" spans="1:12" x14ac:dyDescent="0.2">
      <c r="A403" s="217"/>
      <c r="B403" s="23"/>
      <c r="D403" s="228"/>
      <c r="E403" s="93"/>
      <c r="G403" s="35"/>
      <c r="J403" s="34"/>
      <c r="K403" s="34"/>
      <c r="L403" s="34"/>
    </row>
    <row r="404" spans="1:12" x14ac:dyDescent="0.2">
      <c r="A404" s="217"/>
      <c r="B404" s="140"/>
      <c r="D404" s="35"/>
      <c r="E404" s="93"/>
      <c r="G404" s="35"/>
      <c r="J404" s="34"/>
      <c r="K404" s="34"/>
      <c r="L404" s="34"/>
    </row>
    <row r="405" spans="1:12" ht="13.6" thickBot="1" x14ac:dyDescent="0.25">
      <c r="D405" s="76"/>
      <c r="G405" s="35"/>
      <c r="J405" s="34"/>
      <c r="K405" s="34"/>
      <c r="L405" s="34"/>
    </row>
    <row r="406" spans="1:12" ht="13.6" x14ac:dyDescent="0.25">
      <c r="A406" s="213"/>
      <c r="B406" s="131" t="s">
        <v>47</v>
      </c>
      <c r="C406" s="131"/>
      <c r="D406" s="105"/>
      <c r="E406" s="94"/>
      <c r="F406" s="282">
        <f>SUM(F385:F405)</f>
        <v>0</v>
      </c>
      <c r="G406" s="35"/>
      <c r="J406" s="34"/>
      <c r="K406" s="34"/>
      <c r="L406" s="34"/>
    </row>
    <row r="407" spans="1:12" ht="13.6" x14ac:dyDescent="0.25">
      <c r="A407" s="212"/>
      <c r="B407" s="124"/>
      <c r="C407" s="124"/>
      <c r="D407" s="34"/>
      <c r="E407" s="120"/>
      <c r="F407" s="179"/>
      <c r="G407" s="35"/>
      <c r="J407" s="34"/>
      <c r="K407" s="34"/>
      <c r="L407" s="34"/>
    </row>
    <row r="408" spans="1:12" x14ac:dyDescent="0.2">
      <c r="D408" s="76"/>
      <c r="G408" s="35"/>
      <c r="J408" s="34"/>
      <c r="K408" s="34"/>
      <c r="L408" s="34"/>
    </row>
    <row r="409" spans="1:12" ht="13.6" x14ac:dyDescent="0.25">
      <c r="B409" s="2" t="s">
        <v>127</v>
      </c>
      <c r="D409" s="76"/>
      <c r="G409" s="35"/>
      <c r="J409" s="34"/>
      <c r="K409" s="34"/>
      <c r="L409" s="34"/>
    </row>
    <row r="410" spans="1:12" x14ac:dyDescent="0.2">
      <c r="D410" s="76"/>
      <c r="G410" s="35"/>
      <c r="J410" s="34"/>
      <c r="K410" s="34"/>
      <c r="L410" s="34"/>
    </row>
    <row r="411" spans="1:12" x14ac:dyDescent="0.2">
      <c r="A411" s="215" t="s">
        <v>57</v>
      </c>
      <c r="B411" s="121" t="s">
        <v>37</v>
      </c>
      <c r="C411" s="122" t="s">
        <v>38</v>
      </c>
      <c r="D411" s="125" t="s">
        <v>39</v>
      </c>
      <c r="E411" s="137" t="s">
        <v>40</v>
      </c>
      <c r="F411" s="178" t="s">
        <v>41</v>
      </c>
      <c r="G411" s="35"/>
      <c r="J411" s="34"/>
      <c r="K411" s="34"/>
      <c r="L411" s="34"/>
    </row>
    <row r="412" spans="1:12" ht="12.75" customHeight="1" x14ac:dyDescent="0.2">
      <c r="D412" s="76"/>
      <c r="G412" s="35"/>
      <c r="J412" s="34"/>
      <c r="K412" s="34"/>
      <c r="L412" s="34"/>
    </row>
    <row r="413" spans="1:12" x14ac:dyDescent="0.2">
      <c r="D413" s="76"/>
      <c r="G413" s="35"/>
      <c r="J413" s="34"/>
      <c r="K413" s="34"/>
      <c r="L413" s="34"/>
    </row>
    <row r="414" spans="1:12" ht="38.75" x14ac:dyDescent="0.2">
      <c r="A414" s="32" t="s">
        <v>6</v>
      </c>
      <c r="B414" s="233" t="s">
        <v>176</v>
      </c>
      <c r="C414" s="1" t="s">
        <v>46</v>
      </c>
      <c r="D414" s="76">
        <v>1</v>
      </c>
      <c r="E414" s="234"/>
      <c r="F414" s="177">
        <f>E414*D414</f>
        <v>0</v>
      </c>
      <c r="G414" s="35"/>
      <c r="J414" s="34"/>
      <c r="K414" s="34"/>
      <c r="L414" s="34"/>
    </row>
    <row r="415" spans="1:12" x14ac:dyDescent="0.2">
      <c r="D415" s="76"/>
      <c r="G415" s="35"/>
      <c r="J415" s="34"/>
      <c r="K415" s="34"/>
      <c r="L415" s="34"/>
    </row>
    <row r="416" spans="1:12" ht="25.85" x14ac:dyDescent="0.2">
      <c r="A416" s="32" t="s">
        <v>7</v>
      </c>
      <c r="B416" s="231" t="s">
        <v>180</v>
      </c>
      <c r="D416" s="76"/>
      <c r="G416" s="35"/>
      <c r="J416" s="34"/>
      <c r="K416" s="34"/>
      <c r="L416" s="34"/>
    </row>
    <row r="417" spans="1:12" ht="25.85" x14ac:dyDescent="0.2">
      <c r="B417" s="231" t="s">
        <v>177</v>
      </c>
      <c r="D417" s="76"/>
      <c r="G417" s="35"/>
      <c r="J417" s="34"/>
      <c r="K417" s="34"/>
      <c r="L417" s="34"/>
    </row>
    <row r="418" spans="1:12" ht="51.65" x14ac:dyDescent="0.2">
      <c r="B418" s="231" t="s">
        <v>178</v>
      </c>
      <c r="D418" s="76"/>
      <c r="G418" s="35"/>
      <c r="J418" s="34"/>
      <c r="K418" s="34"/>
      <c r="L418" s="34"/>
    </row>
    <row r="419" spans="1:12" ht="25.85" x14ac:dyDescent="0.2">
      <c r="B419" s="231" t="s">
        <v>179</v>
      </c>
      <c r="C419" s="1" t="s">
        <v>48</v>
      </c>
      <c r="D419" s="245">
        <v>3</v>
      </c>
      <c r="E419" s="232"/>
      <c r="F419" s="177">
        <f>E419*D419</f>
        <v>0</v>
      </c>
      <c r="G419" s="35"/>
      <c r="J419" s="34"/>
      <c r="K419" s="34"/>
      <c r="L419" s="34"/>
    </row>
    <row r="420" spans="1:12" x14ac:dyDescent="0.2">
      <c r="D420" s="245"/>
      <c r="G420" s="35"/>
      <c r="J420" s="34"/>
      <c r="K420" s="34"/>
      <c r="L420" s="34"/>
    </row>
    <row r="421" spans="1:12" ht="13.6" thickBot="1" x14ac:dyDescent="0.25">
      <c r="B421" s="12"/>
      <c r="C421" s="99"/>
      <c r="D421" s="132"/>
      <c r="E421" s="115"/>
      <c r="F421" s="193"/>
      <c r="G421" s="35"/>
      <c r="J421" s="34"/>
      <c r="K421" s="34"/>
      <c r="L421" s="34"/>
    </row>
    <row r="422" spans="1:12" ht="13.6" x14ac:dyDescent="0.2">
      <c r="A422" s="214"/>
      <c r="B422" s="133" t="s">
        <v>47</v>
      </c>
      <c r="C422" s="134"/>
      <c r="D422" s="135"/>
      <c r="E422" s="136"/>
      <c r="F422" s="283">
        <f>SUM(F414:F421)</f>
        <v>0</v>
      </c>
      <c r="J422" s="34"/>
      <c r="K422" s="34"/>
      <c r="L422" s="34"/>
    </row>
    <row r="423" spans="1:12" x14ac:dyDescent="0.2">
      <c r="J423" s="34"/>
      <c r="K423" s="34"/>
      <c r="L423" s="34"/>
    </row>
    <row r="424" spans="1:12" ht="13.6" x14ac:dyDescent="0.2">
      <c r="A424" s="15"/>
      <c r="B424" s="75" t="s">
        <v>77</v>
      </c>
      <c r="D424" s="76"/>
      <c r="E424" s="96"/>
      <c r="F424" s="182"/>
      <c r="J424" s="34"/>
      <c r="K424" s="34"/>
      <c r="L424" s="34"/>
    </row>
    <row r="425" spans="1:12" ht="13.6" x14ac:dyDescent="0.2">
      <c r="A425" s="15"/>
      <c r="B425" s="11"/>
      <c r="D425" s="76"/>
      <c r="E425" s="96"/>
      <c r="F425" s="182"/>
    </row>
    <row r="426" spans="1:12" x14ac:dyDescent="0.2">
      <c r="A426" s="215" t="s">
        <v>57</v>
      </c>
      <c r="B426" s="121" t="s">
        <v>37</v>
      </c>
      <c r="C426" s="122" t="s">
        <v>38</v>
      </c>
      <c r="D426" s="125" t="s">
        <v>39</v>
      </c>
      <c r="E426" s="137" t="s">
        <v>40</v>
      </c>
      <c r="F426" s="178" t="s">
        <v>41</v>
      </c>
    </row>
    <row r="427" spans="1:12" x14ac:dyDescent="0.2">
      <c r="A427" s="20"/>
      <c r="B427" s="123"/>
      <c r="C427" s="33"/>
      <c r="D427" s="126"/>
      <c r="E427" s="120"/>
      <c r="F427" s="179"/>
      <c r="K427" s="34"/>
      <c r="L427" s="34"/>
    </row>
    <row r="428" spans="1:12" ht="77.45" x14ac:dyDescent="0.2">
      <c r="A428" s="32" t="s">
        <v>6</v>
      </c>
      <c r="B428" s="12" t="s">
        <v>100</v>
      </c>
      <c r="C428" s="80" t="s">
        <v>48</v>
      </c>
      <c r="D428" s="78">
        <v>201</v>
      </c>
      <c r="E428" s="49"/>
      <c r="F428" s="189">
        <f>D428*E428</f>
        <v>0</v>
      </c>
      <c r="K428" s="34"/>
      <c r="L428" s="34"/>
    </row>
    <row r="429" spans="1:12" x14ac:dyDescent="0.2">
      <c r="B429" s="12"/>
      <c r="C429" s="80"/>
      <c r="D429" s="78"/>
      <c r="E429" s="49"/>
      <c r="F429" s="189"/>
      <c r="K429" s="34"/>
      <c r="L429" s="34"/>
    </row>
    <row r="430" spans="1:12" x14ac:dyDescent="0.2">
      <c r="B430" s="12"/>
      <c r="C430" s="80"/>
      <c r="D430" s="78"/>
      <c r="E430" s="49"/>
      <c r="F430" s="189"/>
      <c r="K430" s="34"/>
      <c r="L430" s="34"/>
    </row>
    <row r="431" spans="1:12" ht="25.85" x14ac:dyDescent="0.2">
      <c r="A431" s="32" t="s">
        <v>7</v>
      </c>
      <c r="B431" s="272" t="s">
        <v>190</v>
      </c>
      <c r="C431" s="80"/>
      <c r="D431" s="78"/>
      <c r="E431" s="49"/>
      <c r="F431" s="189"/>
      <c r="K431" s="34"/>
      <c r="L431" s="34"/>
    </row>
    <row r="432" spans="1:12" ht="25.85" x14ac:dyDescent="0.2">
      <c r="A432" s="32" t="s">
        <v>181</v>
      </c>
      <c r="B432" s="270" t="s">
        <v>182</v>
      </c>
      <c r="C432" s="274" t="s">
        <v>49</v>
      </c>
      <c r="D432" s="275">
        <v>2</v>
      </c>
      <c r="E432" s="276"/>
      <c r="F432" s="189">
        <f>E432*D432</f>
        <v>0</v>
      </c>
      <c r="K432" s="34"/>
      <c r="L432" s="34"/>
    </row>
    <row r="433" spans="1:12" x14ac:dyDescent="0.2">
      <c r="A433" s="32" t="s">
        <v>181</v>
      </c>
      <c r="B433" s="270" t="s">
        <v>183</v>
      </c>
      <c r="C433" s="274" t="s">
        <v>49</v>
      </c>
      <c r="D433" s="275">
        <v>2</v>
      </c>
      <c r="E433" s="276"/>
      <c r="F433" s="189">
        <f t="shared" ref="F433:F445" si="0">E433*D433</f>
        <v>0</v>
      </c>
      <c r="K433" s="34"/>
      <c r="L433" s="34"/>
    </row>
    <row r="434" spans="1:12" x14ac:dyDescent="0.2">
      <c r="A434" s="32" t="s">
        <v>181</v>
      </c>
      <c r="B434" s="270" t="s">
        <v>184</v>
      </c>
      <c r="C434" s="274" t="s">
        <v>49</v>
      </c>
      <c r="D434" s="275">
        <v>2</v>
      </c>
      <c r="E434" s="276"/>
      <c r="F434" s="189">
        <f t="shared" si="0"/>
        <v>0</v>
      </c>
      <c r="K434" s="34"/>
      <c r="L434" s="34"/>
    </row>
    <row r="435" spans="1:12" ht="25.85" x14ac:dyDescent="0.2">
      <c r="A435" s="32" t="s">
        <v>181</v>
      </c>
      <c r="B435" s="270" t="s">
        <v>185</v>
      </c>
      <c r="C435" s="274" t="s">
        <v>49</v>
      </c>
      <c r="D435" s="275">
        <v>2</v>
      </c>
      <c r="E435" s="276"/>
      <c r="F435" s="189">
        <f t="shared" si="0"/>
        <v>0</v>
      </c>
      <c r="K435" s="34"/>
      <c r="L435" s="34"/>
    </row>
    <row r="436" spans="1:12" ht="25.85" x14ac:dyDescent="0.2">
      <c r="A436" s="32" t="s">
        <v>181</v>
      </c>
      <c r="B436" s="271" t="s">
        <v>186</v>
      </c>
      <c r="C436" s="274" t="s">
        <v>49</v>
      </c>
      <c r="D436" s="275">
        <v>4</v>
      </c>
      <c r="E436" s="276"/>
      <c r="F436" s="189">
        <f t="shared" si="0"/>
        <v>0</v>
      </c>
      <c r="K436" s="34"/>
      <c r="L436" s="34"/>
    </row>
    <row r="437" spans="1:12" x14ac:dyDescent="0.2">
      <c r="A437" s="32" t="s">
        <v>181</v>
      </c>
      <c r="B437" s="271" t="s">
        <v>187</v>
      </c>
      <c r="C437" s="274" t="s">
        <v>49</v>
      </c>
      <c r="D437" s="275">
        <v>2</v>
      </c>
      <c r="E437" s="276"/>
      <c r="F437" s="189">
        <f t="shared" si="0"/>
        <v>0</v>
      </c>
      <c r="K437" s="34"/>
      <c r="L437" s="34"/>
    </row>
    <row r="438" spans="1:12" x14ac:dyDescent="0.2">
      <c r="A438" s="32" t="s">
        <v>181</v>
      </c>
      <c r="B438" s="271" t="s">
        <v>188</v>
      </c>
      <c r="C438" s="274" t="s">
        <v>49</v>
      </c>
      <c r="D438" s="275">
        <v>2</v>
      </c>
      <c r="E438" s="276"/>
      <c r="F438" s="189">
        <f t="shared" si="0"/>
        <v>0</v>
      </c>
      <c r="K438" s="34"/>
      <c r="L438" s="34"/>
    </row>
    <row r="439" spans="1:12" x14ac:dyDescent="0.2">
      <c r="B439" s="272" t="s">
        <v>189</v>
      </c>
      <c r="C439" s="80"/>
      <c r="D439" s="78"/>
      <c r="E439" s="49"/>
      <c r="F439" s="189"/>
      <c r="K439" s="34"/>
      <c r="L439" s="34"/>
    </row>
    <row r="440" spans="1:12" x14ac:dyDescent="0.2">
      <c r="B440" s="277"/>
      <c r="C440" s="80"/>
      <c r="D440" s="78"/>
      <c r="E440" s="49"/>
      <c r="F440" s="189"/>
      <c r="K440" s="34"/>
      <c r="L440" s="34"/>
    </row>
    <row r="441" spans="1:12" ht="38.75" x14ac:dyDescent="0.2">
      <c r="A441" s="32" t="s">
        <v>8</v>
      </c>
      <c r="B441" s="272" t="s">
        <v>194</v>
      </c>
      <c r="C441" s="80"/>
      <c r="D441" s="78"/>
      <c r="E441" s="49"/>
      <c r="F441" s="189"/>
      <c r="K441" s="34"/>
      <c r="L441" s="34"/>
    </row>
    <row r="442" spans="1:12" x14ac:dyDescent="0.2">
      <c r="A442" s="32" t="s">
        <v>181</v>
      </c>
      <c r="B442" s="270" t="s">
        <v>192</v>
      </c>
      <c r="C442" s="34" t="s">
        <v>49</v>
      </c>
      <c r="D442" s="275">
        <v>2</v>
      </c>
      <c r="E442" s="276"/>
      <c r="F442" s="189">
        <f t="shared" si="0"/>
        <v>0</v>
      </c>
      <c r="K442" s="34"/>
      <c r="L442" s="34"/>
    </row>
    <row r="443" spans="1:12" x14ac:dyDescent="0.2">
      <c r="A443" s="32" t="s">
        <v>181</v>
      </c>
      <c r="B443" s="270" t="s">
        <v>193</v>
      </c>
      <c r="C443" s="34" t="s">
        <v>49</v>
      </c>
      <c r="D443" s="275">
        <v>1</v>
      </c>
      <c r="E443" s="276"/>
      <c r="F443" s="189">
        <f t="shared" si="0"/>
        <v>0</v>
      </c>
      <c r="K443" s="34"/>
      <c r="L443" s="34"/>
    </row>
    <row r="444" spans="1:12" x14ac:dyDescent="0.2">
      <c r="B444" s="270"/>
      <c r="C444" s="34"/>
      <c r="D444" s="80"/>
      <c r="E444" s="78"/>
      <c r="F444" s="189"/>
      <c r="K444" s="34"/>
      <c r="L444" s="34"/>
    </row>
    <row r="445" spans="1:12" ht="25.85" x14ac:dyDescent="0.2">
      <c r="A445" s="32" t="s">
        <v>9</v>
      </c>
      <c r="B445" s="273" t="s">
        <v>191</v>
      </c>
      <c r="C445" s="34" t="s">
        <v>49</v>
      </c>
      <c r="D445" s="278">
        <v>2</v>
      </c>
      <c r="E445" s="279"/>
      <c r="F445" s="189">
        <f t="shared" si="0"/>
        <v>0</v>
      </c>
      <c r="K445" s="34"/>
      <c r="L445" s="34"/>
    </row>
    <row r="446" spans="1:12" x14ac:dyDescent="0.2">
      <c r="B446" s="269"/>
      <c r="C446" s="80"/>
      <c r="D446" s="78"/>
      <c r="E446" s="49"/>
      <c r="F446" s="189"/>
      <c r="K446" s="34"/>
      <c r="L446" s="34"/>
    </row>
    <row r="447" spans="1:12" ht="13.6" thickBot="1" x14ac:dyDescent="0.25">
      <c r="B447" s="280"/>
      <c r="C447" s="99"/>
      <c r="D447" s="132"/>
      <c r="E447" s="115"/>
      <c r="F447" s="193"/>
      <c r="K447" s="34"/>
      <c r="L447" s="34"/>
    </row>
    <row r="448" spans="1:12" ht="13.6" x14ac:dyDescent="0.2">
      <c r="A448" s="214"/>
      <c r="B448" s="281"/>
      <c r="C448" s="134"/>
      <c r="D448" s="135"/>
      <c r="E448" s="136"/>
      <c r="F448" s="283">
        <f>SUM(F428:F447)</f>
        <v>0</v>
      </c>
      <c r="G448" s="80"/>
      <c r="K448" s="34"/>
      <c r="L448" s="34"/>
    </row>
    <row r="449" spans="1:12" x14ac:dyDescent="0.2">
      <c r="A449" s="34"/>
      <c r="B449" s="268"/>
      <c r="G449" s="80"/>
      <c r="K449" s="34"/>
      <c r="L449" s="34"/>
    </row>
    <row r="450" spans="1:12" x14ac:dyDescent="0.2">
      <c r="G450" s="80"/>
      <c r="K450" s="34"/>
      <c r="L450" s="34"/>
    </row>
    <row r="451" spans="1:12" x14ac:dyDescent="0.2">
      <c r="G451" s="80"/>
      <c r="K451" s="34"/>
      <c r="L451" s="34"/>
    </row>
  </sheetData>
  <pageMargins left="0.7" right="0.7" top="0.75" bottom="0.75" header="0.3" footer="0.3"/>
  <pageSetup scale="50" orientation="portrait" horizontalDpi="300" verticalDpi="300" r:id="rId1"/>
  <rowBreaks count="21" manualBreakCount="21">
    <brk id="45" max="5" man="1"/>
    <brk id="86" max="16383" man="1"/>
    <brk id="107" max="16383" man="1"/>
    <brk id="139" max="5" man="1"/>
    <brk id="182" max="16383" man="1"/>
    <brk id="198" max="16383" man="1"/>
    <brk id="220" max="16383" man="1"/>
    <brk id="246" max="5" man="1"/>
    <brk id="293" max="5" man="1"/>
    <brk id="329" max="5" man="1"/>
    <brk id="356" max="5" man="1"/>
    <brk id="377" max="5" man="1"/>
    <brk id="407" max="5" man="1"/>
    <brk id="422" max="16383" man="1"/>
    <brk id="477" max="16383" man="1"/>
    <brk id="528" max="16383" man="1"/>
    <brk id="581" max="16383" man="1"/>
    <brk id="619" max="16383" man="1"/>
    <brk id="645" max="16383" man="1"/>
    <brk id="673" max="16383" man="1"/>
    <brk id="7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GO dela</vt:lpstr>
      <vt:lpstr>'GO dela'!Področje_tiskanja</vt:lpstr>
    </vt:vector>
  </TitlesOfParts>
  <Company>MNZ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SPSPZ Tacen</dc:creator>
  <cp:lastModifiedBy>Aleksander</cp:lastModifiedBy>
  <cp:lastPrinted>2013-03-27T15:48:30Z</cp:lastPrinted>
  <dcterms:created xsi:type="dcterms:W3CDTF">2010-03-17T07:26:29Z</dcterms:created>
  <dcterms:modified xsi:type="dcterms:W3CDTF">2018-04-10T14:00:24Z</dcterms:modified>
</cp:coreProperties>
</file>