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eksander\Documents\IJFP 2017\DSO Grosuplje\Razpis 2018\"/>
    </mc:Choice>
  </mc:AlternateContent>
  <bookViews>
    <workbookView xWindow="0" yWindow="0" windowWidth="24005" windowHeight="8925" activeTab="3"/>
  </bookViews>
  <sheets>
    <sheet name="Svetlobna telesa" sheetId="6" r:id="rId1"/>
    <sheet name="Inštalacijski material" sheetId="10" r:id="rId2"/>
    <sheet name="Šibki tok" sheetId="8" r:id="rId3"/>
    <sheet name="Rekapitulacija" sheetId="5" r:id="rId4"/>
  </sheets>
  <definedNames>
    <definedName name="_xlnm.Print_Area" localSheetId="1">'Inštalacijski material'!$A$3:$F$72</definedName>
    <definedName name="_xlnm.Print_Area" localSheetId="3">Rekapitulacija!$A$3:$F$21</definedName>
    <definedName name="_xlnm.Print_Area" localSheetId="0">'Svetlobna telesa'!$A$3:$F$27</definedName>
    <definedName name="_xlnm.Print_Area" localSheetId="2">'Šibki tok'!$A$3:$F$35</definedName>
  </definedNames>
  <calcPr calcId="152511"/>
</workbook>
</file>

<file path=xl/calcChain.xml><?xml version="1.0" encoding="utf-8"?>
<calcChain xmlns="http://schemas.openxmlformats.org/spreadsheetml/2006/main">
  <c r="F17" i="5" l="1"/>
  <c r="F34" i="8"/>
  <c r="F31" i="8"/>
  <c r="F29" i="8"/>
  <c r="F27" i="8"/>
  <c r="F24" i="8"/>
  <c r="F21" i="8"/>
  <c r="F19" i="8"/>
  <c r="F18" i="8"/>
  <c r="F15" i="8"/>
  <c r="F13" i="8"/>
  <c r="F11" i="8"/>
  <c r="F9" i="8"/>
  <c r="F7" i="8"/>
  <c r="F68" i="10"/>
  <c r="F71" i="10" s="1"/>
  <c r="F66" i="10"/>
  <c r="F64" i="10"/>
  <c r="F62" i="10"/>
  <c r="F60" i="10"/>
  <c r="F58" i="10"/>
  <c r="F56" i="10"/>
  <c r="F55" i="10"/>
  <c r="F52" i="10"/>
  <c r="F50" i="10"/>
  <c r="F49" i="10"/>
  <c r="F46" i="10"/>
  <c r="F43" i="10"/>
  <c r="F42" i="10"/>
  <c r="F39" i="10"/>
  <c r="F36" i="10"/>
  <c r="F35" i="10"/>
  <c r="F34" i="10"/>
  <c r="F33" i="10"/>
  <c r="F32" i="10"/>
  <c r="F29" i="10"/>
  <c r="F27" i="10"/>
  <c r="F25" i="10"/>
  <c r="F23" i="10"/>
  <c r="F21" i="10"/>
  <c r="F19" i="10"/>
  <c r="F17" i="10"/>
  <c r="F15" i="10"/>
  <c r="F13" i="10"/>
  <c r="F11" i="10"/>
  <c r="F10" i="10"/>
  <c r="F9" i="10"/>
  <c r="F8" i="10"/>
  <c r="F26" i="6"/>
  <c r="F24" i="6"/>
  <c r="F22" i="6"/>
  <c r="F20" i="6"/>
  <c r="F18" i="6"/>
  <c r="F16" i="6"/>
  <c r="F14" i="6"/>
  <c r="F12" i="6"/>
  <c r="F10" i="6"/>
  <c r="F8" i="6"/>
  <c r="A24" i="8" l="1"/>
  <c r="F23" i="8"/>
  <c r="A11" i="10"/>
  <c r="A10" i="10"/>
  <c r="A9" i="10"/>
  <c r="F41" i="10"/>
  <c r="A10" i="6"/>
  <c r="F45" i="10"/>
  <c r="F48" i="10"/>
  <c r="F17" i="8"/>
  <c r="B7" i="5"/>
  <c r="A8" i="10"/>
  <c r="F7" i="10"/>
  <c r="F30" i="10"/>
  <c r="F31" i="10"/>
  <c r="F38" i="10"/>
  <c r="A39" i="10"/>
  <c r="B9" i="5"/>
  <c r="B11" i="5"/>
  <c r="F26" i="8"/>
  <c r="F11" i="5" l="1"/>
  <c r="F9" i="5"/>
  <c r="F7" i="5"/>
  <c r="A12" i="6"/>
  <c r="E17" i="5" l="1"/>
  <c r="A14" i="6"/>
  <c r="A16" i="6" l="1"/>
  <c r="A18" i="6" s="1"/>
  <c r="A20" i="6" s="1"/>
  <c r="A22" i="6" s="1"/>
  <c r="A24" i="6" l="1"/>
  <c r="A7" i="10" s="1"/>
  <c r="A13" i="10" s="1"/>
  <c r="A15" i="10" l="1"/>
  <c r="A17" i="10" l="1"/>
  <c r="A19" i="10" s="1"/>
  <c r="A21" i="10" l="1"/>
  <c r="A23" i="10" s="1"/>
  <c r="A25" i="10" l="1"/>
  <c r="A27" i="10" s="1"/>
  <c r="A29" i="10" s="1"/>
  <c r="A31" i="10" s="1"/>
  <c r="A38" i="10" l="1"/>
  <c r="A41" i="10" s="1"/>
  <c r="A45" i="10" s="1"/>
  <c r="A48" i="10" s="1"/>
  <c r="A52" i="10" s="1"/>
  <c r="A54" i="10" s="1"/>
  <c r="A58" i="10" s="1"/>
  <c r="A60" i="10" s="1"/>
  <c r="A62" i="10" s="1"/>
  <c r="A64" i="10" s="1"/>
  <c r="A66" i="10" s="1"/>
  <c r="A68" i="10" s="1"/>
  <c r="A7" i="8" s="1"/>
  <c r="A9" i="8" l="1"/>
  <c r="A11" i="8" s="1"/>
  <c r="A13" i="8" s="1"/>
  <c r="A15" i="8" l="1"/>
  <c r="A17" i="8"/>
  <c r="A21" i="8" l="1"/>
  <c r="A23" i="8" s="1"/>
  <c r="A26" i="8" l="1"/>
  <c r="A29" i="8" s="1"/>
  <c r="A31" i="8" s="1"/>
</calcChain>
</file>

<file path=xl/sharedStrings.xml><?xml version="1.0" encoding="utf-8"?>
<sst xmlns="http://schemas.openxmlformats.org/spreadsheetml/2006/main" count="141" uniqueCount="78">
  <si>
    <t>kos</t>
  </si>
  <si>
    <t>C2. SVETLOBNA TELESA</t>
  </si>
  <si>
    <t>SVETLOBNA TELESA SKUPAJ</t>
  </si>
  <si>
    <t>C3. INŠTALACIJSKI MATERIAL</t>
  </si>
  <si>
    <t>INŠTALACIJSKI MATERIAL SKUPAJ</t>
  </si>
  <si>
    <t>ŠIBKI TOK SKUPAJ</t>
  </si>
  <si>
    <t>kpl</t>
  </si>
  <si>
    <t>m</t>
  </si>
  <si>
    <r>
      <t xml:space="preserve"> - NYM 3 x 2,5 mm</t>
    </r>
    <r>
      <rPr>
        <vertAlign val="superscript"/>
        <sz val="11"/>
        <rFont val="Times New Roman"/>
        <family val="1"/>
      </rPr>
      <t>2</t>
    </r>
  </si>
  <si>
    <r>
      <t xml:space="preserve"> - NYM 4 x 1,5 mm</t>
    </r>
    <r>
      <rPr>
        <vertAlign val="superscript"/>
        <sz val="11"/>
        <rFont val="Times New Roman"/>
        <family val="1"/>
      </rPr>
      <t>2</t>
    </r>
  </si>
  <si>
    <r>
      <t xml:space="preserve"> - NYM 3 x 1,5 mm</t>
    </r>
    <r>
      <rPr>
        <vertAlign val="superscript"/>
        <sz val="11"/>
        <rFont val="Times New Roman"/>
        <family val="1"/>
      </rPr>
      <t>2</t>
    </r>
  </si>
  <si>
    <t>C5. ŠIBKI TOK</t>
  </si>
  <si>
    <t>Instalacijski komunikacijski kabel položen na pripravljeno traso, pretežno v instalacijske cevi:</t>
  </si>
  <si>
    <t>OPOMBA!</t>
  </si>
  <si>
    <t>V predračunu ni zajet davek na dodano vrednost.</t>
  </si>
  <si>
    <t>Instalacijski kabelski vodnik položen na pripravljeno traso, pretežno v instalacijske cevi</t>
  </si>
  <si>
    <t>Instalacijska plastična gibljiva cev za montažo v beton, omet ali montažne stene, dimenzij:</t>
  </si>
  <si>
    <r>
      <t xml:space="preserve"> - fleksi cev </t>
    </r>
    <r>
      <rPr>
        <sz val="11"/>
        <rFont val="Symbol"/>
        <family val="1"/>
        <charset val="2"/>
      </rPr>
      <t>F</t>
    </r>
    <r>
      <rPr>
        <sz val="11"/>
        <rFont val="Times New Roman"/>
        <family val="1"/>
      </rPr>
      <t>16 mm</t>
    </r>
  </si>
  <si>
    <t>€</t>
  </si>
  <si>
    <t xml:space="preserve"> REKAPITULACIJA</t>
  </si>
  <si>
    <t>4.6  POPIS DEL IN MATERIALA</t>
  </si>
  <si>
    <t xml:space="preserve"> - stikalo navadno (1M)</t>
  </si>
  <si>
    <t xml:space="preserve"> - dvostranski kabel.PVC nosilec širine 100mm</t>
  </si>
  <si>
    <t>kom</t>
  </si>
  <si>
    <t>Instalacijski PVC nosilci za pritrjevanje kablov na strop, položeni na pol metra, komplet s pritrdilnim priborom</t>
  </si>
  <si>
    <t>Izvedba električnih meritev, poročila ter izdelava dokazila z vsemi atesti ter certifikati o vgrajenih materialih</t>
  </si>
  <si>
    <t>Instalacijska (MODULNA-TEM Čatež -bela) dekorativna vgradna stikala, vključno z dozami, po izbiri arhitekta in naročnika:</t>
  </si>
  <si>
    <t xml:space="preserve">Drobni nespecificirani material, transportni in manipulativni stroški, </t>
  </si>
  <si>
    <t xml:space="preserve"> - UTP cat5E ­ 4 x 2 x 0.6 mm</t>
  </si>
  <si>
    <t>Instalacijska plastični NIK kanal za montažo na beton, omet ali montažne stene, dimenzij:</t>
  </si>
  <si>
    <t xml:space="preserve"> -  15x17 mm</t>
  </si>
  <si>
    <t xml:space="preserve"> -  40x25 mm</t>
  </si>
  <si>
    <t xml:space="preserve"> - stikalo izmenično (1M)</t>
  </si>
  <si>
    <t xml:space="preserve"> - stikalo križno (1M)</t>
  </si>
  <si>
    <t>Nadgradna stenska oz. stropna svetilka zasilne razsvetljave, z LED virom svetlobe, porabe 1,5W,  stanovitno ohišje debeline 20 mm s povišano stopnjo zaščite odporno na udarce po IK07, izhodne svetilnosti svetilke 200lm, v pripravnem spoju avtonomije 1h, s sistemom leč in mikroprizem za dosego minimiziranja bleščanja in visok svetlobno tehnični izkoristek, dimenzije: 213x83x20 mm, komplet z ustreznimi piktogrami. (slično svetilki Beghelli 4341 UP LED 200L SE1H IP42)</t>
  </si>
  <si>
    <t xml:space="preserve"> - JY(St)Y -2x2x0,8mm (rdeča izolacija)</t>
  </si>
  <si>
    <r>
      <t>Priključitev zunanje in notranje "SPLIT" enote na pripravljeno električno inštalacijo (presek priklj. kablov do 3x2,5 mm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)</t>
    </r>
  </si>
  <si>
    <r>
      <t>Montaža in priključitev stropnega projektorja na pripravljeno električno inštalacijo (presek priklj. kablov do 3x2,5 mm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)</t>
    </r>
  </si>
  <si>
    <t xml:space="preserve">Demontaža in zaščita obstoječega javljanika ter ponovna montaža in prilagoditev javljalnika požara,  </t>
  </si>
  <si>
    <r>
      <t>Montaža in priključitev projekcijskega platna na pripravljeno električno inštalacijo (presek priklj. kablov do 3x2,5 mm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)</t>
    </r>
  </si>
  <si>
    <t xml:space="preserve"> - dolžine 2m</t>
  </si>
  <si>
    <t xml:space="preserve"> - dolžine 3m</t>
  </si>
  <si>
    <t>Dobava in montaža belega kovinskega parapetnega kanal AT130/70 z vsem potrebnim, kotnim, zaključnim in montažnim materialom</t>
  </si>
  <si>
    <t xml:space="preserve"> - varoval.element ST68-C/16A</t>
  </si>
  <si>
    <t xml:space="preserve"> - drobni montažni material</t>
  </si>
  <si>
    <t>Začasni izklop obst. požarne zanke, ki poteka po upravnih  prostorih (pisarnah)  in  preprogramiranje požarne centrale za čas adaptacije upravnih prostorov. Pozicija zajema tudi ponovni priklop in stavljanje zanke v funkcijo.</t>
  </si>
  <si>
    <t>Konektor UTP (RJ45) za podaljševanje kablov</t>
  </si>
  <si>
    <t>Prilagoditev  priključka za priklop nove LED svetilke.</t>
  </si>
  <si>
    <t xml:space="preserve">Dvojna UTP (RJ45) vtičnica komplet z dozo za vgradnjo v parapetni kanal </t>
  </si>
  <si>
    <t xml:space="preserve">Podometna dvojna obst. UTP (RJ45) vtičnica komplet z dozo </t>
  </si>
  <si>
    <t xml:space="preserve">Podometna enojna obst. UTP (RJ45) vtičnica komplet z dozo </t>
  </si>
  <si>
    <t>Podometna enofazna vtičnica (2M) - bela, 230V, 16A, L1+N+PE, z ustrezno podometno dozo in okrasnim okvirjem, po izbiri arhitekta in naročnika</t>
  </si>
  <si>
    <t>Podometna dvojna enofazna vtičnica (4M) - bela, 230V, 16A, L1+N+PE, z ustrezno podometno dozo in okrasnim okvirjem, po izbiri arhitekta in naročnika</t>
  </si>
  <si>
    <t xml:space="preserve">Enofazna trojna vtičnica - bela, 230V, 16A, L1+ N+PE, za vgradnjo v parapetni kanal,  komplet z montažno dozo in zaključnim okvirjem, ki ustrezajo vgrajenemu parapetnemu kanalu                                                                   </t>
  </si>
  <si>
    <t>Priklop  solatube LED svetilk ter pripadajočega stikala in senzorja skladno z navodili dobavitelja</t>
  </si>
  <si>
    <t>Beghelli PANE LED45W 4K Microprismatic UGR19 Ra90 IP40 - zaprta stropna svetilka z LED virom svetlobe nevtralne barve 4000K, barvne kakovosti Ra&gt;90 in barvne enakomernosti po Mac Adam&lt;3, širokosnopno razpršene svetlobe preko mikroprizmatične optike z omejitvijo bleščanja UGR&lt;19 po EN12464-1 z vseh smeri, izhodne svetilnosti svetilke 4500 lm, ohišje iz prašno lakiranega ekstrudiranega aluminija bele barve, razred zaščite: II, dimenzije: 1195x295x60 mm, obratovalna doba min. 30000h, s certifikatom CE, komplet z NO 1200x300 - nadgradno ohišje</t>
  </si>
  <si>
    <t>MTS SL720 LED 45W D-I Mikroprismatic - viseča zaprta svetilka z direktno navzdol in indirektno navzgor razpršeno svetlobo, z LED virom svetlobe nevtralne barve 4000K, barvne kakovosti Ra&gt;80 in barvne enakomernosti po Mac Adam&lt;3, širokosnopno razpršene svetlobe, izhodne svetilnosti svetilke 5660 lm, z mikroprizmatično optiko za omejitev bleščanja UGR&lt;19 po EN12464-1 z vseh smeri, ohišje iz prašno lakiranega ekstrudiranega aluminija bele barve RAL9016, dimenzije: 1225x230x20 mm, obratovalna doba 50000h L80, s certifikatom CE, komplet z obešalnim priborom</t>
  </si>
  <si>
    <t>Beghelli Panel LED 45W 4K- zaprta svetilka z LED virom svetlobe nevtralne barve 4000K in barvno kakovostjo svetlobe CRI80, izhodne svetilnosti svetilke 4200 lm, z opalno optiko z omejitvijo bleščanja UGR&lt;22 z vseh strani, ogrodje iz masivnega aluminija bele barve, dimenzije 595x595 mm, s certifikatom CE, komplet z NO 600x600 - nadgradno ohišje</t>
  </si>
  <si>
    <t>MTS WL LED 29W 4K - zaprta nadgradna svetilka z LED virom svetlobe nevtralne barve 4000K, izhodne svetilnosti svetilke min: 2100 lm, McAdam&lt;3, stopnje zaščite: II, z navzdol širokosnopno usmerjenim snopom svetlobe, ohišje metalno srebrno sive barve in opalni PMMA difuzor, dimenzije: Ø270x44 mm, 50000h L80, s certifikatom CE, komplet</t>
  </si>
  <si>
    <t xml:space="preserve">Nadgradna stenska svetilka WALLY LED  koda WO141,  12W, 3000K, IP44 </t>
  </si>
  <si>
    <t>Nepredvidena dela po vpisu v G.D. s strani nadzornega organa se obračunajo po dejanskih stroških - predvideno 5 % ponudbene vrednosti</t>
  </si>
  <si>
    <t>%</t>
  </si>
  <si>
    <t>Preureditev obstoječega razdelilca R-1 z vgradnjo sledečih elementov:</t>
  </si>
  <si>
    <t>Beghelli P236SD LED 36W 4K - nadgradna svetilka z LED virom svetlobe nevtralne barve 4000K, izhodne svetilnosti svetilke 4000 lm, barvne enakomernosti po McAdam: 3, prašno lakirano kovinsko ohišje bele barve, z Dark light lamelirano optiko z omejitvijo bleščanja UGR&lt;19, s predvideno servisno obratovalno dobo: 50000h L80, dimenzije svetilke: 1327x206x70 mm, s certifikatom CE</t>
  </si>
  <si>
    <t>Dobava in montaža projekcijskega platna z motornim pogonom, montažnim materialom ter p/o stikalom za krmiljenje</t>
  </si>
  <si>
    <t>Dobava in montaža konzole za montažo projektorja na strop, vključno z montažnim materialom</t>
  </si>
  <si>
    <t>Odklop in ponovna priključitev parapetnega konvektorja ter pripadajoče krmilne enote.</t>
  </si>
  <si>
    <r>
      <t xml:space="preserve"> - NYM 7 x 1,5 mm</t>
    </r>
    <r>
      <rPr>
        <vertAlign val="superscript"/>
        <sz val="11"/>
        <rFont val="Times New Roman"/>
        <family val="1"/>
      </rPr>
      <t>2</t>
    </r>
  </si>
  <si>
    <t>prilagoditev določenih UTP vtičnic, krmilne enote rekuper, topl.zavese</t>
  </si>
  <si>
    <t>Demontaža obstoječih  splošnih in zasilnih svetilk - plafonjer ter odvoz na ustrezno deponijo</t>
  </si>
  <si>
    <t xml:space="preserve"> - tipka - gor-dol (1M)</t>
  </si>
  <si>
    <r>
      <t>Priključitev zračne zavese na pripravljeno električno inštalacijo (presek priklj. kablov do 3x2,5 mm</t>
    </r>
    <r>
      <rPr>
        <vertAlign val="superscript"/>
        <sz val="11"/>
        <rFont val="Times New Roman"/>
        <family val="1"/>
      </rPr>
      <t xml:space="preserve">2 </t>
    </r>
    <r>
      <rPr>
        <sz val="11"/>
        <rFont val="Times New Roman"/>
        <family val="1"/>
        <charset val="238"/>
      </rPr>
      <t>ter UTP kabla za krmilno enoto)</t>
    </r>
  </si>
  <si>
    <r>
      <t>Priključitev PREZRAČEVALNE NAPRAVE na pripravljeno električno inštalacijo (presek priklj. kablov do 3x2,5 mm</t>
    </r>
    <r>
      <rPr>
        <vertAlign val="superscript"/>
        <sz val="11"/>
        <rFont val="Times New Roman"/>
        <family val="1"/>
      </rPr>
      <t xml:space="preserve">2 </t>
    </r>
    <r>
      <rPr>
        <sz val="11"/>
        <rFont val="Times New Roman"/>
        <family val="1"/>
        <charset val="238"/>
      </rPr>
      <t>ter UTP kabla za krmilno enoto)</t>
    </r>
  </si>
  <si>
    <r>
      <t xml:space="preserve"> - NYM 2 x 1,5 mm</t>
    </r>
    <r>
      <rPr>
        <vertAlign val="superscript"/>
        <sz val="11"/>
        <rFont val="Times New Roman"/>
        <family val="1"/>
      </rPr>
      <t>2</t>
    </r>
  </si>
  <si>
    <t>enota</t>
  </si>
  <si>
    <t>količ.</t>
  </si>
  <si>
    <t>cena/enoto</t>
  </si>
  <si>
    <t>vrednost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</si>
</sst>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&quot;.&quot;"/>
    <numFmt numFmtId="165" formatCode="#,##0.0"/>
    <numFmt numFmtId="166" formatCode="0.0"/>
  </numFmts>
  <fonts count="18" x14ac:knownFonts="1">
    <font>
      <sz val="10"/>
      <name val="Arial CE"/>
      <charset val="238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  <charset val="238"/>
    </font>
    <font>
      <vertAlign val="superscript"/>
      <sz val="11"/>
      <name val="Times New Roman"/>
      <family val="1"/>
    </font>
    <font>
      <sz val="10"/>
      <name val="Times New Roman"/>
      <family val="1"/>
    </font>
    <font>
      <sz val="11"/>
      <name val="Symbol"/>
      <family val="1"/>
      <charset val="2"/>
    </font>
    <font>
      <u/>
      <sz val="11"/>
      <name val="Times New Roman"/>
      <family val="1"/>
    </font>
    <font>
      <sz val="11"/>
      <color indexed="8"/>
      <name val="Times New Roman"/>
      <family val="1"/>
    </font>
    <font>
      <sz val="11.5"/>
      <name val="Times New Roman"/>
      <family val="1"/>
    </font>
    <font>
      <sz val="10"/>
      <color indexed="8"/>
      <name val="Arial CE"/>
      <family val="2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 CE"/>
      <family val="1"/>
      <charset val="238"/>
    </font>
    <font>
      <sz val="11"/>
      <name val="Times New Roman CE"/>
      <family val="1"/>
      <charset val="238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3" fillId="0" borderId="0"/>
    <xf numFmtId="0" fontId="3" fillId="0" borderId="0" applyFill="0">
      <alignment vertical="justify"/>
    </xf>
  </cellStyleXfs>
  <cellXfs count="80">
    <xf numFmtId="0" fontId="0" fillId="0" borderId="0" xfId="0"/>
    <xf numFmtId="0" fontId="1" fillId="2" borderId="0" xfId="0" applyNumberFormat="1" applyFont="1" applyFill="1" applyAlignment="1">
      <alignment vertical="justify"/>
    </xf>
    <xf numFmtId="0" fontId="1" fillId="2" borderId="0" xfId="0" applyNumberFormat="1" applyFont="1" applyFill="1" applyAlignment="1">
      <alignment horizontal="right" vertical="justify"/>
    </xf>
    <xf numFmtId="0" fontId="1" fillId="2" borderId="0" xfId="0" applyNumberFormat="1" applyFont="1" applyFill="1" applyAlignment="1">
      <alignment horizontal="left" vertical="justify" indent="1"/>
    </xf>
    <xf numFmtId="0" fontId="3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>
      <alignment horizontal="left" vertical="top" wrapText="1"/>
    </xf>
    <xf numFmtId="49" fontId="3" fillId="0" borderId="0" xfId="0" applyNumberFormat="1" applyFont="1" applyFill="1" applyAlignment="1">
      <alignment horizontal="left" vertical="top" wrapText="1"/>
    </xf>
    <xf numFmtId="0" fontId="2" fillId="0" borderId="0" xfId="0" applyNumberFormat="1" applyFont="1" applyFill="1" applyAlignment="1">
      <alignment horizontal="left" vertical="top" wrapText="1"/>
    </xf>
    <xf numFmtId="4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0" fontId="3" fillId="0" borderId="0" xfId="2" applyFill="1">
      <alignment vertical="justify"/>
    </xf>
    <xf numFmtId="0" fontId="3" fillId="2" borderId="0" xfId="2" applyFill="1">
      <alignment vertical="justify"/>
    </xf>
    <xf numFmtId="0" fontId="3" fillId="0" borderId="0" xfId="2" applyFont="1" applyFill="1">
      <alignment vertical="justify"/>
    </xf>
    <xf numFmtId="166" fontId="3" fillId="0" borderId="0" xfId="0" applyNumberFormat="1" applyFont="1" applyFill="1" applyAlignment="1">
      <alignment horizontal="right"/>
    </xf>
    <xf numFmtId="0" fontId="3" fillId="0" borderId="0" xfId="2" applyFill="1" applyAlignment="1"/>
    <xf numFmtId="166" fontId="3" fillId="0" borderId="0" xfId="2" applyNumberFormat="1" applyFill="1" applyAlignment="1"/>
    <xf numFmtId="3" fontId="3" fillId="0" borderId="0" xfId="2" applyNumberFormat="1" applyFill="1" applyAlignment="1"/>
    <xf numFmtId="4" fontId="3" fillId="0" borderId="0" xfId="2" applyNumberFormat="1" applyFill="1" applyAlignment="1"/>
    <xf numFmtId="4" fontId="1" fillId="2" borderId="0" xfId="0" applyNumberFormat="1" applyFont="1" applyFill="1" applyAlignment="1">
      <alignment vertical="justify"/>
    </xf>
    <xf numFmtId="164" fontId="3" fillId="0" borderId="0" xfId="2" applyNumberFormat="1" applyFill="1" applyAlignment="1">
      <alignment horizontal="center" vertical="justify"/>
    </xf>
    <xf numFmtId="0" fontId="3" fillId="0" borderId="0" xfId="2" applyFont="1" applyFill="1" applyAlignment="1"/>
    <xf numFmtId="49" fontId="3" fillId="0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right"/>
    </xf>
    <xf numFmtId="166" fontId="3" fillId="0" borderId="1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horizontal="right"/>
    </xf>
    <xf numFmtId="0" fontId="1" fillId="0" borderId="0" xfId="2" applyFont="1" applyFill="1">
      <alignment vertical="justify"/>
    </xf>
    <xf numFmtId="0" fontId="1" fillId="0" borderId="0" xfId="2" applyFont="1" applyFill="1" applyAlignment="1"/>
    <xf numFmtId="166" fontId="1" fillId="0" borderId="0" xfId="2" applyNumberFormat="1" applyFont="1" applyFill="1" applyAlignment="1"/>
    <xf numFmtId="3" fontId="1" fillId="0" borderId="0" xfId="2" applyNumberFormat="1" applyFont="1" applyFill="1" applyAlignment="1"/>
    <xf numFmtId="4" fontId="1" fillId="0" borderId="0" xfId="2" applyNumberFormat="1" applyFont="1" applyFill="1" applyAlignment="1"/>
    <xf numFmtId="0" fontId="4" fillId="0" borderId="0" xfId="0" applyNumberFormat="1" applyFont="1" applyFill="1" applyAlignment="1">
      <alignment horizontal="left" vertical="top" wrapText="1"/>
    </xf>
    <xf numFmtId="166" fontId="3" fillId="0" borderId="0" xfId="2" applyNumberFormat="1" applyFont="1" applyFill="1" applyAlignment="1"/>
    <xf numFmtId="3" fontId="3" fillId="0" borderId="0" xfId="2" applyNumberFormat="1" applyFont="1" applyFill="1" applyAlignment="1"/>
    <xf numFmtId="4" fontId="3" fillId="0" borderId="0" xfId="2" applyNumberFormat="1" applyFont="1" applyFill="1" applyAlignment="1"/>
    <xf numFmtId="4" fontId="6" fillId="0" borderId="0" xfId="2" applyNumberFormat="1" applyFont="1" applyFill="1" applyAlignment="1"/>
    <xf numFmtId="0" fontId="1" fillId="3" borderId="0" xfId="0" applyNumberFormat="1" applyFont="1" applyFill="1" applyAlignment="1">
      <alignment vertical="justify"/>
    </xf>
    <xf numFmtId="0" fontId="3" fillId="3" borderId="0" xfId="0" applyNumberFormat="1" applyFont="1" applyFill="1" applyAlignment="1">
      <alignment vertical="justify"/>
    </xf>
    <xf numFmtId="0" fontId="1" fillId="3" borderId="0" xfId="0" applyNumberFormat="1" applyFont="1" applyFill="1" applyAlignment="1">
      <alignment horizontal="right" vertical="justify"/>
    </xf>
    <xf numFmtId="0" fontId="1" fillId="3" borderId="0" xfId="0" applyNumberFormat="1" applyFont="1" applyFill="1" applyAlignment="1">
      <alignment horizontal="left" vertical="justify" indent="1"/>
    </xf>
    <xf numFmtId="0" fontId="1" fillId="3" borderId="0" xfId="0" applyNumberFormat="1" applyFont="1" applyFill="1" applyAlignment="1">
      <alignment horizontal="center" vertical="justify"/>
    </xf>
    <xf numFmtId="0" fontId="1" fillId="4" borderId="0" xfId="0" applyNumberFormat="1" applyFont="1" applyFill="1" applyAlignment="1">
      <alignment vertical="justify"/>
    </xf>
    <xf numFmtId="0" fontId="3" fillId="4" borderId="0" xfId="2" applyFill="1">
      <alignment vertical="justify"/>
    </xf>
    <xf numFmtId="0" fontId="3" fillId="2" borderId="0" xfId="2" applyFont="1" applyFill="1">
      <alignment vertical="justify"/>
    </xf>
    <xf numFmtId="164" fontId="3" fillId="0" borderId="0" xfId="2" applyNumberFormat="1" applyFont="1" applyFill="1" applyAlignment="1">
      <alignment horizontal="center" vertical="justify"/>
    </xf>
    <xf numFmtId="165" fontId="3" fillId="0" borderId="0" xfId="2" applyNumberFormat="1" applyFont="1" applyFill="1" applyAlignment="1"/>
    <xf numFmtId="1" fontId="3" fillId="0" borderId="0" xfId="2" applyNumberFormat="1" applyFont="1" applyFill="1" applyAlignment="1"/>
    <xf numFmtId="0" fontId="1" fillId="0" borderId="0" xfId="0" applyFont="1" applyAlignment="1">
      <alignment vertical="top" wrapText="1"/>
    </xf>
    <xf numFmtId="0" fontId="9" fillId="0" borderId="0" xfId="2" applyFont="1" applyFill="1">
      <alignment vertical="justify"/>
    </xf>
    <xf numFmtId="1" fontId="16" fillId="0" borderId="0" xfId="2" applyNumberFormat="1" applyFont="1" applyFill="1" applyAlignment="1"/>
    <xf numFmtId="166" fontId="17" fillId="0" borderId="0" xfId="2" applyNumberFormat="1" applyFont="1" applyFill="1" applyAlignment="1"/>
    <xf numFmtId="1" fontId="17" fillId="0" borderId="0" xfId="2" applyNumberFormat="1" applyFont="1" applyFill="1" applyAlignment="1"/>
    <xf numFmtId="0" fontId="16" fillId="0" borderId="0" xfId="2" applyFont="1" applyFill="1">
      <alignment vertical="justify"/>
    </xf>
    <xf numFmtId="164" fontId="9" fillId="0" borderId="0" xfId="2" applyNumberFormat="1" applyFont="1" applyFill="1" applyAlignment="1">
      <alignment horizontal="center" vertical="justify"/>
    </xf>
    <xf numFmtId="0" fontId="9" fillId="0" borderId="0" xfId="2" applyFont="1" applyFill="1" applyAlignment="1"/>
    <xf numFmtId="9" fontId="9" fillId="0" borderId="0" xfId="2" applyNumberFormat="1" applyFont="1" applyFill="1" applyAlignment="1"/>
    <xf numFmtId="0" fontId="10" fillId="0" borderId="0" xfId="0" applyFont="1"/>
    <xf numFmtId="0" fontId="3" fillId="0" borderId="0" xfId="2" applyFont="1" applyFill="1" applyAlignment="1">
      <alignment vertical="justify" wrapText="1"/>
    </xf>
    <xf numFmtId="4" fontId="3" fillId="0" borderId="0" xfId="2" applyNumberFormat="1" applyFill="1">
      <alignment vertical="justify"/>
    </xf>
    <xf numFmtId="164" fontId="3" fillId="0" borderId="0" xfId="2" applyNumberFormat="1" applyFont="1" applyFill="1" applyBorder="1" applyAlignment="1">
      <alignment horizontal="center" vertical="justify"/>
    </xf>
    <xf numFmtId="0" fontId="1" fillId="0" borderId="0" xfId="0" applyFont="1" applyAlignment="1">
      <alignment horizontal="justify" vertical="top" wrapText="1"/>
    </xf>
    <xf numFmtId="0" fontId="11" fillId="0" borderId="0" xfId="0" applyFont="1" applyFill="1" applyAlignment="1">
      <alignment vertical="top"/>
    </xf>
    <xf numFmtId="0" fontId="11" fillId="0" borderId="0" xfId="0" applyFont="1" applyFill="1" applyAlignment="1" applyProtection="1">
      <alignment vertical="top"/>
      <protection locked="0"/>
    </xf>
    <xf numFmtId="0" fontId="14" fillId="0" borderId="0" xfId="0" applyFont="1" applyFill="1" applyBorder="1" applyAlignment="1">
      <alignment horizontal="justify" vertical="top"/>
    </xf>
    <xf numFmtId="165" fontId="15" fillId="0" borderId="0" xfId="0" applyNumberFormat="1" applyFont="1" applyBorder="1" applyAlignment="1">
      <alignment horizontal="right"/>
    </xf>
    <xf numFmtId="164" fontId="3" fillId="0" borderId="1" xfId="2" applyNumberFormat="1" applyFont="1" applyFill="1" applyBorder="1" applyAlignment="1">
      <alignment horizontal="center" vertical="justify"/>
    </xf>
    <xf numFmtId="0" fontId="3" fillId="0" borderId="1" xfId="2" applyFont="1" applyFill="1" applyBorder="1">
      <alignment vertical="justify"/>
    </xf>
    <xf numFmtId="0" fontId="8" fillId="0" borderId="1" xfId="2" applyFont="1" applyFill="1" applyBorder="1" applyAlignment="1"/>
    <xf numFmtId="9" fontId="8" fillId="0" borderId="1" xfId="2" applyNumberFormat="1" applyFont="1" applyFill="1" applyBorder="1" applyAlignment="1"/>
    <xf numFmtId="3" fontId="3" fillId="0" borderId="1" xfId="2" applyNumberFormat="1" applyFont="1" applyFill="1" applyBorder="1" applyAlignment="1"/>
    <xf numFmtId="4" fontId="3" fillId="0" borderId="1" xfId="2" applyNumberFormat="1" applyFont="1" applyFill="1" applyBorder="1" applyAlignment="1"/>
    <xf numFmtId="49" fontId="3" fillId="0" borderId="2" xfId="0" applyNumberFormat="1" applyFont="1" applyFill="1" applyBorder="1" applyAlignment="1">
      <alignment horizontal="left" vertical="top" wrapText="1"/>
    </xf>
    <xf numFmtId="0" fontId="3" fillId="0" borderId="2" xfId="0" applyNumberFormat="1" applyFont="1" applyFill="1" applyBorder="1" applyAlignment="1">
      <alignment horizontal="left" vertical="top" wrapText="1"/>
    </xf>
    <xf numFmtId="0" fontId="3" fillId="0" borderId="2" xfId="0" applyNumberFormat="1" applyFont="1" applyFill="1" applyBorder="1" applyAlignment="1">
      <alignment horizontal="right"/>
    </xf>
    <xf numFmtId="166" fontId="3" fillId="0" borderId="2" xfId="0" applyNumberFormat="1" applyFont="1" applyFill="1" applyBorder="1" applyAlignment="1">
      <alignment horizontal="right"/>
    </xf>
    <xf numFmtId="3" fontId="3" fillId="0" borderId="2" xfId="0" applyNumberFormat="1" applyFont="1" applyFill="1" applyBorder="1" applyAlignment="1">
      <alignment horizontal="right"/>
    </xf>
    <xf numFmtId="4" fontId="3" fillId="0" borderId="2" xfId="0" applyNumberFormat="1" applyFont="1" applyFill="1" applyBorder="1" applyAlignment="1">
      <alignment horizontal="right"/>
    </xf>
    <xf numFmtId="0" fontId="3" fillId="2" borderId="0" xfId="0" applyNumberFormat="1" applyFont="1" applyFill="1" applyAlignment="1">
      <alignment vertical="justify"/>
    </xf>
    <xf numFmtId="0" fontId="1" fillId="3" borderId="0" xfId="0" applyNumberFormat="1" applyFont="1" applyFill="1" applyAlignment="1">
      <alignment vertical="justify"/>
    </xf>
  </cellXfs>
  <cellStyles count="3">
    <cellStyle name="Navadno" xfId="0" builtinId="0"/>
    <cellStyle name="Navadno 3" xfId="1"/>
    <cellStyle name="Popis Evo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0"/>
  <sheetViews>
    <sheetView view="pageBreakPreview" topLeftCell="A16" zoomScaleNormal="110" zoomScaleSheetLayoutView="100" workbookViewId="0">
      <selection activeCell="F26" sqref="F26"/>
    </sheetView>
  </sheetViews>
  <sheetFormatPr defaultColWidth="9.125" defaultRowHeight="15.65" x14ac:dyDescent="0.2"/>
  <cols>
    <col min="1" max="1" width="4.125" style="1" customWidth="1"/>
    <col min="2" max="2" width="54.875" style="1" customWidth="1"/>
    <col min="3" max="3" width="6" style="2" customWidth="1"/>
    <col min="4" max="4" width="6.125" style="3" customWidth="1"/>
    <col min="5" max="5" width="9.875" style="1" customWidth="1"/>
    <col min="6" max="6" width="12.625" style="1" customWidth="1"/>
    <col min="7" max="8" width="9.125" style="1"/>
    <col min="9" max="9" width="5.25" style="1" customWidth="1"/>
    <col min="10" max="10" width="15.375" style="1" customWidth="1"/>
    <col min="11" max="11" width="9.75" style="1" bestFit="1" customWidth="1"/>
    <col min="12" max="16384" width="9.125" style="1"/>
  </cols>
  <sheetData>
    <row r="2" spans="1:10" x14ac:dyDescent="0.2">
      <c r="G2" s="42"/>
    </row>
    <row r="3" spans="1:10" ht="18.350000000000001" x14ac:dyDescent="0.25">
      <c r="A3" s="6"/>
      <c r="B3" s="7" t="s">
        <v>20</v>
      </c>
      <c r="C3" s="4"/>
      <c r="D3" s="13"/>
      <c r="E3" s="9"/>
      <c r="F3" s="8"/>
      <c r="G3" s="8"/>
    </row>
    <row r="4" spans="1:10" ht="13.6" customHeight="1" x14ac:dyDescent="0.25">
      <c r="A4" s="6"/>
      <c r="B4" s="5"/>
      <c r="C4" s="4"/>
      <c r="D4" s="13"/>
      <c r="E4" s="9"/>
      <c r="F4" s="8"/>
      <c r="G4" s="42"/>
    </row>
    <row r="5" spans="1:10" ht="18.350000000000001" x14ac:dyDescent="0.25">
      <c r="A5" s="6"/>
      <c r="B5" s="32" t="s">
        <v>1</v>
      </c>
      <c r="C5" s="4"/>
      <c r="D5" s="13"/>
      <c r="E5" s="9"/>
      <c r="F5" s="8"/>
      <c r="G5" s="42"/>
    </row>
    <row r="6" spans="1:10" ht="13.6" customHeight="1" x14ac:dyDescent="0.25">
      <c r="A6" s="6"/>
      <c r="B6" s="32"/>
      <c r="C6" s="4"/>
      <c r="D6" s="13"/>
      <c r="E6" s="9"/>
      <c r="F6" s="8"/>
      <c r="G6" s="42"/>
    </row>
    <row r="7" spans="1:10" ht="14.95" customHeight="1" x14ac:dyDescent="0.25">
      <c r="A7" s="72"/>
      <c r="B7" s="73"/>
      <c r="C7" s="74" t="s">
        <v>74</v>
      </c>
      <c r="D7" s="75" t="s">
        <v>75</v>
      </c>
      <c r="E7" s="76" t="s">
        <v>76</v>
      </c>
      <c r="F7" s="77" t="s">
        <v>77</v>
      </c>
      <c r="G7" s="78"/>
      <c r="H7" s="78"/>
      <c r="I7" s="78"/>
      <c r="J7" s="78"/>
    </row>
    <row r="8" spans="1:10" s="11" customFormat="1" ht="128.4" x14ac:dyDescent="0.25">
      <c r="A8" s="54">
        <v>1</v>
      </c>
      <c r="B8" s="49" t="s">
        <v>55</v>
      </c>
      <c r="C8" s="20" t="s">
        <v>0</v>
      </c>
      <c r="D8" s="33">
        <v>13</v>
      </c>
      <c r="E8" s="34"/>
      <c r="F8" s="35">
        <f>+D8*E8</f>
        <v>0</v>
      </c>
      <c r="G8" s="43"/>
    </row>
    <row r="9" spans="1:10" s="11" customFormat="1" ht="14.3" x14ac:dyDescent="0.25">
      <c r="A9" s="54"/>
      <c r="B9" s="49"/>
      <c r="C9" s="20"/>
      <c r="D9" s="33"/>
      <c r="E9" s="34"/>
      <c r="F9" s="35"/>
      <c r="G9" s="43"/>
    </row>
    <row r="10" spans="1:10" s="11" customFormat="1" ht="128.4" x14ac:dyDescent="0.25">
      <c r="A10" s="54">
        <f>IF(B9="",MAX($A$4:A9)+1,"")</f>
        <v>2</v>
      </c>
      <c r="B10" s="49" t="s">
        <v>56</v>
      </c>
      <c r="C10" s="20" t="s">
        <v>0</v>
      </c>
      <c r="D10" s="33">
        <v>1</v>
      </c>
      <c r="E10" s="34"/>
      <c r="F10" s="35">
        <f>+D10*E10</f>
        <v>0</v>
      </c>
      <c r="G10" s="43"/>
    </row>
    <row r="11" spans="1:10" s="11" customFormat="1" ht="14.3" x14ac:dyDescent="0.25">
      <c r="A11" s="19"/>
      <c r="B11" s="12"/>
      <c r="C11" s="20"/>
      <c r="D11" s="33"/>
      <c r="E11" s="34"/>
      <c r="F11" s="35"/>
      <c r="G11" s="43"/>
    </row>
    <row r="12" spans="1:10" s="11" customFormat="1" ht="85.6" x14ac:dyDescent="0.25">
      <c r="A12" s="60">
        <f>IF(B11="",MAX($A$5:A11)+1,"")</f>
        <v>3</v>
      </c>
      <c r="B12" s="49" t="s">
        <v>57</v>
      </c>
      <c r="C12" s="20" t="s">
        <v>0</v>
      </c>
      <c r="D12" s="33">
        <v>1</v>
      </c>
      <c r="E12" s="34"/>
      <c r="F12" s="35">
        <f>+D12*E12</f>
        <v>0</v>
      </c>
      <c r="G12" s="43"/>
    </row>
    <row r="13" spans="1:10" s="11" customFormat="1" ht="14.3" x14ac:dyDescent="0.25">
      <c r="A13" s="19"/>
      <c r="B13" s="12"/>
      <c r="C13" s="20"/>
      <c r="D13" s="33"/>
      <c r="E13" s="34"/>
      <c r="F13" s="35"/>
      <c r="G13" s="43"/>
    </row>
    <row r="14" spans="1:10" s="11" customFormat="1" ht="85.6" x14ac:dyDescent="0.25">
      <c r="A14" s="60">
        <f>IF(B13="",MAX($A$5:A13)+1,"")</f>
        <v>4</v>
      </c>
      <c r="B14" s="49" t="s">
        <v>58</v>
      </c>
      <c r="C14" s="20" t="s">
        <v>0</v>
      </c>
      <c r="D14" s="33">
        <v>7</v>
      </c>
      <c r="E14" s="34"/>
      <c r="F14" s="35">
        <f>+D14*E14</f>
        <v>0</v>
      </c>
      <c r="G14" s="43"/>
    </row>
    <row r="15" spans="1:10" s="11" customFormat="1" ht="14.3" x14ac:dyDescent="0.25">
      <c r="A15" s="19"/>
      <c r="B15" s="12"/>
      <c r="C15" s="20"/>
      <c r="D15" s="33"/>
      <c r="E15" s="34"/>
      <c r="F15" s="35"/>
      <c r="G15" s="43"/>
    </row>
    <row r="16" spans="1:10" s="11" customFormat="1" ht="117" customHeight="1" x14ac:dyDescent="0.25">
      <c r="A16" s="60">
        <f>IF(B15="",MAX($A$5:A15)+1,"")</f>
        <v>5</v>
      </c>
      <c r="B16" s="49" t="s">
        <v>63</v>
      </c>
      <c r="C16" s="20" t="s">
        <v>0</v>
      </c>
      <c r="D16" s="33">
        <v>3</v>
      </c>
      <c r="E16" s="34"/>
      <c r="F16" s="35">
        <f>+D16*E16</f>
        <v>0</v>
      </c>
      <c r="G16" s="43"/>
    </row>
    <row r="17" spans="1:7" s="11" customFormat="1" ht="14.3" x14ac:dyDescent="0.25">
      <c r="A17" s="60"/>
      <c r="B17" s="49"/>
      <c r="C17" s="20"/>
      <c r="D17" s="33"/>
      <c r="E17" s="34"/>
      <c r="F17" s="35"/>
      <c r="G17" s="43"/>
    </row>
    <row r="18" spans="1:7" s="11" customFormat="1" ht="28.55" x14ac:dyDescent="0.25">
      <c r="A18" s="60">
        <f>IF(B17="",MAX($A$5:A17)+1,"")</f>
        <v>6</v>
      </c>
      <c r="B18" s="12" t="s">
        <v>59</v>
      </c>
      <c r="C18" s="20" t="s">
        <v>0</v>
      </c>
      <c r="D18" s="50">
        <v>1</v>
      </c>
      <c r="E18" s="34"/>
      <c r="F18" s="35">
        <f>+D18*E18</f>
        <v>0</v>
      </c>
      <c r="G18" s="43"/>
    </row>
    <row r="19" spans="1:7" s="11" customFormat="1" ht="14.3" x14ac:dyDescent="0.25">
      <c r="A19" s="19"/>
      <c r="B19" s="12"/>
      <c r="C19" s="20"/>
      <c r="D19" s="33"/>
      <c r="E19" s="34"/>
      <c r="F19" s="35"/>
      <c r="G19" s="43"/>
    </row>
    <row r="20" spans="1:7" s="11" customFormat="1" ht="132.80000000000001" customHeight="1" x14ac:dyDescent="0.25">
      <c r="A20" s="60">
        <f>IF(B19="",MAX($A$5:A19)+1,"")</f>
        <v>7</v>
      </c>
      <c r="B20" s="49" t="s">
        <v>34</v>
      </c>
      <c r="C20" s="20" t="s">
        <v>0</v>
      </c>
      <c r="D20" s="33">
        <v>4</v>
      </c>
      <c r="E20" s="34"/>
      <c r="F20" s="35">
        <f>+D20*E20</f>
        <v>0</v>
      </c>
      <c r="G20" s="43"/>
    </row>
    <row r="21" spans="1:7" s="11" customFormat="1" ht="14.3" x14ac:dyDescent="0.25">
      <c r="A21" s="19"/>
      <c r="B21" s="12"/>
      <c r="C21" s="20"/>
      <c r="D21" s="33"/>
      <c r="E21" s="34"/>
      <c r="F21" s="35"/>
      <c r="G21" s="43"/>
    </row>
    <row r="22" spans="1:7" s="11" customFormat="1" ht="28.55" x14ac:dyDescent="0.25">
      <c r="A22" s="60">
        <f>IF(B21="",MAX($A$5:A21)+1,"")</f>
        <v>8</v>
      </c>
      <c r="B22" s="49" t="s">
        <v>69</v>
      </c>
      <c r="C22" s="20" t="s">
        <v>0</v>
      </c>
      <c r="D22" s="33">
        <v>30</v>
      </c>
      <c r="E22" s="34"/>
      <c r="F22" s="35">
        <f>+D22*E22</f>
        <v>0</v>
      </c>
      <c r="G22" s="43"/>
    </row>
    <row r="23" spans="1:7" s="11" customFormat="1" x14ac:dyDescent="0.25">
      <c r="A23" s="19"/>
      <c r="B23" s="61"/>
      <c r="C23" s="20"/>
      <c r="D23" s="33"/>
      <c r="E23" s="46"/>
      <c r="F23" s="35"/>
      <c r="G23" s="43"/>
    </row>
    <row r="24" spans="1:7" s="44" customFormat="1" ht="14.3" x14ac:dyDescent="0.25">
      <c r="A24" s="45">
        <f>IF(B23="",MAX($A$3:A23)+1,"")</f>
        <v>9</v>
      </c>
      <c r="B24" s="49" t="s">
        <v>27</v>
      </c>
      <c r="C24" s="55"/>
      <c r="D24" s="56">
        <v>0.1</v>
      </c>
      <c r="E24" s="34"/>
      <c r="F24" s="35">
        <f>D24*SUM(F8:F23)</f>
        <v>0</v>
      </c>
    </row>
    <row r="25" spans="1:7" s="11" customFormat="1" ht="13.6" customHeight="1" thickBot="1" x14ac:dyDescent="0.3">
      <c r="A25" s="66"/>
      <c r="B25" s="67"/>
      <c r="C25" s="68"/>
      <c r="D25" s="69"/>
      <c r="E25" s="70"/>
      <c r="F25" s="71"/>
    </row>
    <row r="26" spans="1:7" s="11" customFormat="1" ht="16.3" thickTop="1" x14ac:dyDescent="0.25">
      <c r="A26" s="19"/>
      <c r="B26" s="27" t="s">
        <v>2</v>
      </c>
      <c r="C26" s="28" t="s">
        <v>18</v>
      </c>
      <c r="D26" s="29"/>
      <c r="E26" s="30"/>
      <c r="F26" s="36">
        <f>SUM(F8:F25)</f>
        <v>0</v>
      </c>
    </row>
    <row r="27" spans="1:7" s="11" customFormat="1" ht="14.3" x14ac:dyDescent="0.25">
      <c r="A27" s="19"/>
      <c r="B27" s="10"/>
      <c r="C27" s="14"/>
      <c r="D27" s="15"/>
      <c r="E27" s="16"/>
      <c r="F27" s="17"/>
    </row>
    <row r="30" spans="1:7" x14ac:dyDescent="0.2">
      <c r="F30" s="18"/>
    </row>
  </sheetData>
  <phoneticPr fontId="0" type="noConversion"/>
  <pageMargins left="0.78740157480314965" right="7.874015748031496E-2" top="1.0236220472440944" bottom="0.98425196850393704" header="0.55118110236220474" footer="0.39370078740157483"/>
  <pageSetup paperSize="9" orientation="portrait" horizontalDpi="4294967293" r:id="rId1"/>
  <headerFooter alignWithMargins="0">
    <oddHeader>&amp;C&amp;9EVO d.o.o&amp;R&amp;9Stran &amp;P od &amp;N</oddHeader>
    <oddFooter>&amp;C&amp;9&amp;F&amp;R&amp;9POPIS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view="pageBreakPreview" topLeftCell="A52" zoomScaleNormal="110" zoomScaleSheetLayoutView="100" workbookViewId="0">
      <selection activeCell="F58" sqref="F58"/>
    </sheetView>
  </sheetViews>
  <sheetFormatPr defaultColWidth="9.125" defaultRowHeight="15.65" x14ac:dyDescent="0.2"/>
  <cols>
    <col min="1" max="1" width="4.125" style="1" customWidth="1"/>
    <col min="2" max="2" width="54.875" style="1" customWidth="1"/>
    <col min="3" max="3" width="6" style="2" customWidth="1"/>
    <col min="4" max="4" width="6.125" style="3" customWidth="1"/>
    <col min="5" max="5" width="9.875" style="1" customWidth="1"/>
    <col min="6" max="6" width="12.625" style="1" customWidth="1"/>
    <col min="7" max="8" width="9.125" style="1"/>
    <col min="9" max="9" width="5.25" style="1" customWidth="1"/>
    <col min="10" max="10" width="36.75" style="1" customWidth="1"/>
    <col min="11" max="11" width="9.75" style="1" bestFit="1" customWidth="1"/>
    <col min="12" max="16384" width="9.125" style="1"/>
  </cols>
  <sheetData>
    <row r="1" spans="1:10" x14ac:dyDescent="0.2">
      <c r="G1" s="42"/>
    </row>
    <row r="2" spans="1:10" x14ac:dyDescent="0.2">
      <c r="G2" s="42"/>
    </row>
    <row r="3" spans="1:10" x14ac:dyDescent="0.25">
      <c r="A3" s="6"/>
      <c r="B3" s="5"/>
      <c r="C3" s="4"/>
      <c r="D3" s="13"/>
      <c r="E3" s="9"/>
      <c r="F3" s="8"/>
      <c r="G3" s="42"/>
    </row>
    <row r="4" spans="1:10" ht="18.350000000000001" x14ac:dyDescent="0.25">
      <c r="A4" s="6"/>
      <c r="B4" s="32" t="s">
        <v>3</v>
      </c>
      <c r="C4" s="4"/>
      <c r="D4" s="13"/>
      <c r="E4" s="9"/>
      <c r="F4" s="8"/>
      <c r="G4" s="42"/>
    </row>
    <row r="5" spans="1:10" ht="18.350000000000001" x14ac:dyDescent="0.25">
      <c r="A5" s="6"/>
      <c r="B5" s="32"/>
      <c r="C5" s="4"/>
      <c r="D5" s="13"/>
      <c r="E5" s="9"/>
      <c r="F5" s="8"/>
      <c r="G5" s="42"/>
    </row>
    <row r="6" spans="1:10" ht="14.95" customHeight="1" x14ac:dyDescent="0.25">
      <c r="A6" s="72"/>
      <c r="B6" s="73"/>
      <c r="C6" s="74" t="s">
        <v>74</v>
      </c>
      <c r="D6" s="75" t="s">
        <v>75</v>
      </c>
      <c r="E6" s="76" t="s">
        <v>76</v>
      </c>
      <c r="F6" s="77" t="s">
        <v>77</v>
      </c>
      <c r="G6" s="78"/>
      <c r="H6" s="78"/>
      <c r="I6" s="78"/>
      <c r="J6" s="78"/>
    </row>
    <row r="7" spans="1:10" s="11" customFormat="1" ht="28.55" x14ac:dyDescent="0.25">
      <c r="A7" s="19">
        <f>'Svetlobna telesa'!$A$24+1</f>
        <v>10</v>
      </c>
      <c r="B7" s="12" t="s">
        <v>26</v>
      </c>
      <c r="C7" s="20"/>
      <c r="D7" s="47"/>
      <c r="E7" s="34"/>
      <c r="F7" s="35" t="str">
        <f>IF(TYPE(C7)=2,(IF(D7,(IF(E7,(+D7*E7),"")),"")),"")</f>
        <v/>
      </c>
      <c r="G7" s="43"/>
    </row>
    <row r="8" spans="1:10" s="11" customFormat="1" ht="14.3" x14ac:dyDescent="0.25">
      <c r="A8" s="19" t="str">
        <f>IF(B7="",MAX($A$3:A7)+1,"")</f>
        <v/>
      </c>
      <c r="B8" s="12" t="s">
        <v>21</v>
      </c>
      <c r="C8" s="20" t="s">
        <v>0</v>
      </c>
      <c r="D8" s="47">
        <v>18</v>
      </c>
      <c r="E8" s="34"/>
      <c r="F8" s="35">
        <f>+D8*E8</f>
        <v>0</v>
      </c>
      <c r="G8" s="43"/>
    </row>
    <row r="9" spans="1:10" s="11" customFormat="1" ht="14.3" x14ac:dyDescent="0.25">
      <c r="A9" s="19" t="str">
        <f>IF(B8="",MAX($A$3:A8)+1,"")</f>
        <v/>
      </c>
      <c r="B9" s="12" t="s">
        <v>32</v>
      </c>
      <c r="C9" s="20" t="s">
        <v>0</v>
      </c>
      <c r="D9" s="47">
        <v>6</v>
      </c>
      <c r="E9" s="34"/>
      <c r="F9" s="35">
        <f>+D9*E9</f>
        <v>0</v>
      </c>
      <c r="G9" s="43"/>
    </row>
    <row r="10" spans="1:10" s="11" customFormat="1" ht="14.3" x14ac:dyDescent="0.25">
      <c r="A10" s="19" t="str">
        <f>IF(B9="",MAX($A$3:A9)+1,"")</f>
        <v/>
      </c>
      <c r="B10" s="12" t="s">
        <v>33</v>
      </c>
      <c r="C10" s="20" t="s">
        <v>0</v>
      </c>
      <c r="D10" s="47">
        <v>3</v>
      </c>
      <c r="E10" s="34"/>
      <c r="F10" s="35">
        <f>+D10*E10</f>
        <v>0</v>
      </c>
      <c r="G10" s="43"/>
    </row>
    <row r="11" spans="1:10" s="11" customFormat="1" ht="14.3" x14ac:dyDescent="0.25">
      <c r="A11" s="19" t="str">
        <f>IF(B10="",MAX($A$3:A10)+1,"")</f>
        <v/>
      </c>
      <c r="B11" s="12" t="s">
        <v>70</v>
      </c>
      <c r="C11" s="20" t="s">
        <v>0</v>
      </c>
      <c r="D11" s="47">
        <v>1</v>
      </c>
      <c r="E11" s="34"/>
      <c r="F11" s="35">
        <f>+D11*E11</f>
        <v>0</v>
      </c>
      <c r="G11" s="43"/>
    </row>
    <row r="12" spans="1:10" s="11" customFormat="1" ht="14.3" x14ac:dyDescent="0.25">
      <c r="A12" s="19"/>
      <c r="B12" s="12"/>
      <c r="C12" s="20"/>
      <c r="D12" s="47"/>
      <c r="E12" s="34"/>
      <c r="F12" s="35"/>
      <c r="G12" s="43"/>
    </row>
    <row r="13" spans="1:10" s="11" customFormat="1" ht="42.8" x14ac:dyDescent="0.25">
      <c r="A13" s="19">
        <f>IF(B12="",MAX($A$4:A12)+1,"")</f>
        <v>11</v>
      </c>
      <c r="B13" s="12" t="s">
        <v>51</v>
      </c>
      <c r="C13" s="20" t="s">
        <v>0</v>
      </c>
      <c r="D13" s="47">
        <v>15</v>
      </c>
      <c r="E13" s="34"/>
      <c r="F13" s="35">
        <f>+D13*E13</f>
        <v>0</v>
      </c>
      <c r="G13" s="43"/>
    </row>
    <row r="14" spans="1:10" s="11" customFormat="1" ht="14.3" x14ac:dyDescent="0.25">
      <c r="A14" s="19"/>
      <c r="B14" s="12"/>
      <c r="C14" s="20"/>
      <c r="D14" s="47"/>
      <c r="E14" s="34"/>
      <c r="F14" s="35"/>
      <c r="G14" s="43"/>
    </row>
    <row r="15" spans="1:10" s="11" customFormat="1" ht="42.8" x14ac:dyDescent="0.25">
      <c r="A15" s="19">
        <f>IF(B14="",MAX($A$4:A14)+1,"")</f>
        <v>12</v>
      </c>
      <c r="B15" s="12" t="s">
        <v>52</v>
      </c>
      <c r="C15" s="20" t="s">
        <v>0</v>
      </c>
      <c r="D15" s="47">
        <v>1</v>
      </c>
      <c r="E15" s="34"/>
      <c r="F15" s="35">
        <f>+D15*E15</f>
        <v>0</v>
      </c>
      <c r="G15" s="43"/>
    </row>
    <row r="16" spans="1:10" s="11" customFormat="1" ht="14.3" x14ac:dyDescent="0.25">
      <c r="A16" s="19"/>
      <c r="B16" s="12"/>
      <c r="C16" s="20"/>
      <c r="D16" s="47"/>
      <c r="E16" s="34"/>
      <c r="F16" s="35"/>
      <c r="G16" s="43"/>
    </row>
    <row r="17" spans="1:10" s="11" customFormat="1" ht="42.8" x14ac:dyDescent="0.25">
      <c r="A17" s="19">
        <f>IF(B16="",MAX($A$4:A16)+1,"")</f>
        <v>13</v>
      </c>
      <c r="B17" s="12" t="s">
        <v>53</v>
      </c>
      <c r="C17" s="20" t="s">
        <v>0</v>
      </c>
      <c r="D17" s="47">
        <v>24</v>
      </c>
      <c r="E17" s="34"/>
      <c r="F17" s="35">
        <f>+D17*E17</f>
        <v>0</v>
      </c>
      <c r="G17" s="43"/>
    </row>
    <row r="18" spans="1:10" s="44" customFormat="1" ht="14.3" x14ac:dyDescent="0.25">
      <c r="A18" s="45"/>
      <c r="B18" s="12"/>
      <c r="C18" s="20"/>
      <c r="D18" s="47"/>
      <c r="E18" s="34"/>
      <c r="F18" s="35"/>
      <c r="J18" s="34"/>
    </row>
    <row r="19" spans="1:10" s="44" customFormat="1" ht="34.5" customHeight="1" x14ac:dyDescent="0.25">
      <c r="A19" s="45">
        <f>IF(B18="",MAX($A$4:A18)+1,"")</f>
        <v>14</v>
      </c>
      <c r="B19" s="12" t="s">
        <v>37</v>
      </c>
      <c r="C19" s="20" t="s">
        <v>6</v>
      </c>
      <c r="D19" s="47">
        <v>1</v>
      </c>
      <c r="E19" s="34"/>
      <c r="F19" s="35">
        <f>+D19*E19</f>
        <v>0</v>
      </c>
      <c r="J19" s="34"/>
    </row>
    <row r="20" spans="1:10" s="44" customFormat="1" ht="14.3" x14ac:dyDescent="0.25">
      <c r="A20" s="45"/>
      <c r="B20" s="12"/>
      <c r="C20" s="20"/>
      <c r="D20" s="47"/>
      <c r="E20" s="34"/>
      <c r="F20" s="35"/>
      <c r="J20" s="34"/>
    </row>
    <row r="21" spans="1:10" s="44" customFormat="1" ht="34.5" customHeight="1" x14ac:dyDescent="0.25">
      <c r="A21" s="45">
        <f>IF(B20="",MAX($A$4:A20)+1,"")</f>
        <v>15</v>
      </c>
      <c r="B21" s="12" t="s">
        <v>39</v>
      </c>
      <c r="C21" s="20" t="s">
        <v>6</v>
      </c>
      <c r="D21" s="47">
        <v>1</v>
      </c>
      <c r="E21" s="34"/>
      <c r="F21" s="35">
        <f>+D21*E21</f>
        <v>0</v>
      </c>
      <c r="J21" s="34"/>
    </row>
    <row r="22" spans="1:10" s="44" customFormat="1" ht="14.3" x14ac:dyDescent="0.25">
      <c r="A22" s="45"/>
      <c r="B22" s="12"/>
      <c r="C22" s="20"/>
      <c r="D22" s="47"/>
      <c r="E22" s="34"/>
      <c r="F22" s="35"/>
      <c r="J22" s="34"/>
    </row>
    <row r="23" spans="1:10" s="44" customFormat="1" ht="31.25" x14ac:dyDescent="0.25">
      <c r="A23" s="19">
        <f>IF(B22="",MAX($A$4:A22)+1,"")</f>
        <v>16</v>
      </c>
      <c r="B23" s="12" t="s">
        <v>36</v>
      </c>
      <c r="C23" s="20" t="s">
        <v>6</v>
      </c>
      <c r="D23" s="47">
        <v>1</v>
      </c>
      <c r="E23" s="34"/>
      <c r="F23" s="35">
        <f>+D23*E23</f>
        <v>0</v>
      </c>
      <c r="J23" s="34"/>
    </row>
    <row r="24" spans="1:10" s="44" customFormat="1" ht="14.3" x14ac:dyDescent="0.25">
      <c r="A24" s="45"/>
      <c r="B24" s="12"/>
      <c r="C24" s="20"/>
      <c r="D24" s="47"/>
      <c r="E24" s="34"/>
      <c r="F24" s="35"/>
      <c r="J24" s="34"/>
    </row>
    <row r="25" spans="1:10" s="44" customFormat="1" ht="45.55" x14ac:dyDescent="0.25">
      <c r="A25" s="19">
        <f>IF(B24="",MAX($A$4:A24)+1,"")</f>
        <v>17</v>
      </c>
      <c r="B25" s="12" t="s">
        <v>72</v>
      </c>
      <c r="C25" s="20" t="s">
        <v>6</v>
      </c>
      <c r="D25" s="47">
        <v>1</v>
      </c>
      <c r="E25" s="34"/>
      <c r="F25" s="35">
        <f>+D25*E25</f>
        <v>0</v>
      </c>
      <c r="J25" s="34"/>
    </row>
    <row r="26" spans="1:10" s="44" customFormat="1" ht="14.3" x14ac:dyDescent="0.25">
      <c r="A26" s="45"/>
      <c r="B26" s="12"/>
      <c r="C26" s="20"/>
      <c r="D26" s="47"/>
      <c r="E26" s="34"/>
      <c r="F26" s="35"/>
      <c r="J26" s="34"/>
    </row>
    <row r="27" spans="1:10" s="44" customFormat="1" ht="31.25" x14ac:dyDescent="0.25">
      <c r="A27" s="19">
        <f>IF(B26="",MAX($A$4:A26)+1,"")</f>
        <v>18</v>
      </c>
      <c r="B27" s="12" t="s">
        <v>71</v>
      </c>
      <c r="C27" s="20" t="s">
        <v>6</v>
      </c>
      <c r="D27" s="47">
        <v>1</v>
      </c>
      <c r="E27" s="34"/>
      <c r="F27" s="35">
        <f>+D27*E27</f>
        <v>0</v>
      </c>
      <c r="J27" s="34"/>
    </row>
    <row r="28" spans="1:10" s="44" customFormat="1" ht="14.3" x14ac:dyDescent="0.25">
      <c r="A28" s="45"/>
      <c r="B28" s="12"/>
      <c r="C28" s="20"/>
      <c r="D28" s="47"/>
      <c r="E28" s="34"/>
      <c r="F28" s="35"/>
      <c r="J28" s="34"/>
    </row>
    <row r="29" spans="1:10" s="44" customFormat="1" ht="28.55" x14ac:dyDescent="0.25">
      <c r="A29" s="19">
        <f>IF(B28="",MAX($A$4:A28)+1,"")</f>
        <v>19</v>
      </c>
      <c r="B29" s="12" t="s">
        <v>66</v>
      </c>
      <c r="C29" s="20" t="s">
        <v>6</v>
      </c>
      <c r="D29" s="47">
        <v>1</v>
      </c>
      <c r="E29" s="34"/>
      <c r="F29" s="35">
        <f>+D29*E29</f>
        <v>0</v>
      </c>
      <c r="J29" s="34"/>
    </row>
    <row r="30" spans="1:10" s="11" customFormat="1" ht="14.3" x14ac:dyDescent="0.25">
      <c r="A30" s="19"/>
      <c r="B30" s="10"/>
      <c r="C30" s="20"/>
      <c r="D30" s="33"/>
      <c r="E30" s="34"/>
      <c r="F30" s="35" t="str">
        <f t="shared" ref="F23:F35" si="0">IF(TYPE(C30)=2,(IF(D30,(IF(E30,(+D30*E30),"")),"")),"")</f>
        <v/>
      </c>
      <c r="G30" s="43"/>
    </row>
    <row r="31" spans="1:10" s="11" customFormat="1" ht="28.55" x14ac:dyDescent="0.25">
      <c r="A31" s="19">
        <f>IF(B30="",MAX($A$4:A30)+1,"")</f>
        <v>20</v>
      </c>
      <c r="B31" s="12" t="s">
        <v>15</v>
      </c>
      <c r="C31" s="20"/>
      <c r="D31" s="33"/>
      <c r="E31" s="34"/>
      <c r="F31" s="35" t="str">
        <f t="shared" si="0"/>
        <v/>
      </c>
      <c r="G31" s="43"/>
    </row>
    <row r="32" spans="1:10" s="11" customFormat="1" ht="17" x14ac:dyDescent="0.25">
      <c r="A32" s="19"/>
      <c r="B32" s="12" t="s">
        <v>73</v>
      </c>
      <c r="C32" s="20" t="s">
        <v>7</v>
      </c>
      <c r="D32" s="53">
        <v>10</v>
      </c>
      <c r="E32" s="46"/>
      <c r="F32" s="35">
        <f>+D32*E32</f>
        <v>0</v>
      </c>
      <c r="G32" s="43"/>
    </row>
    <row r="33" spans="1:7" s="11" customFormat="1" ht="17" x14ac:dyDescent="0.25">
      <c r="A33" s="19"/>
      <c r="B33" s="12" t="s">
        <v>10</v>
      </c>
      <c r="C33" s="20" t="s">
        <v>7</v>
      </c>
      <c r="D33" s="53">
        <v>100</v>
      </c>
      <c r="E33" s="46"/>
      <c r="F33" s="35">
        <f>+D33*E33</f>
        <v>0</v>
      </c>
      <c r="G33" s="43"/>
    </row>
    <row r="34" spans="1:7" s="11" customFormat="1" ht="17" x14ac:dyDescent="0.25">
      <c r="A34" s="19"/>
      <c r="B34" s="12" t="s">
        <v>9</v>
      </c>
      <c r="C34" s="20" t="s">
        <v>7</v>
      </c>
      <c r="D34" s="53">
        <v>25</v>
      </c>
      <c r="E34" s="46"/>
      <c r="F34" s="35">
        <f>+D34*E34</f>
        <v>0</v>
      </c>
      <c r="G34" s="43"/>
    </row>
    <row r="35" spans="1:7" s="11" customFormat="1" ht="17" x14ac:dyDescent="0.25">
      <c r="A35" s="19"/>
      <c r="B35" s="12" t="s">
        <v>8</v>
      </c>
      <c r="C35" s="20" t="s">
        <v>7</v>
      </c>
      <c r="D35" s="53">
        <v>80</v>
      </c>
      <c r="E35" s="46"/>
      <c r="F35" s="35">
        <f>+D35*E35</f>
        <v>0</v>
      </c>
      <c r="G35" s="43"/>
    </row>
    <row r="36" spans="1:7" s="11" customFormat="1" ht="17" x14ac:dyDescent="0.25">
      <c r="A36" s="19"/>
      <c r="B36" s="12" t="s">
        <v>67</v>
      </c>
      <c r="C36" s="20" t="s">
        <v>7</v>
      </c>
      <c r="D36" s="53">
        <v>25</v>
      </c>
      <c r="E36" s="46"/>
      <c r="F36" s="35">
        <f>+D36*E36</f>
        <v>0</v>
      </c>
      <c r="G36" s="43"/>
    </row>
    <row r="37" spans="1:7" s="11" customFormat="1" ht="14.3" x14ac:dyDescent="0.25">
      <c r="A37" s="19"/>
      <c r="B37" s="12"/>
      <c r="C37" s="20"/>
      <c r="D37" s="51"/>
      <c r="E37" s="34"/>
      <c r="F37" s="35"/>
      <c r="G37" s="43"/>
    </row>
    <row r="38" spans="1:7" s="11" customFormat="1" ht="28.55" x14ac:dyDescent="0.25">
      <c r="A38" s="19">
        <f>IF(B37="",MAX($A$4:A37)+1,"")</f>
        <v>21</v>
      </c>
      <c r="B38" s="12" t="s">
        <v>16</v>
      </c>
      <c r="C38" s="20"/>
      <c r="D38" s="52"/>
      <c r="E38" s="34"/>
      <c r="F38" s="35" t="str">
        <f>IF(TYPE(C38)=2,(IF(D38,(IF(E38,(+D38*E38),"")),"")),"")</f>
        <v/>
      </c>
      <c r="G38" s="43"/>
    </row>
    <row r="39" spans="1:7" s="11" customFormat="1" ht="14.3" x14ac:dyDescent="0.25">
      <c r="A39" s="19" t="str">
        <f>IF(B38="",MAX($A$4:A38)+1,"")</f>
        <v/>
      </c>
      <c r="B39" s="12" t="s">
        <v>17</v>
      </c>
      <c r="C39" s="20" t="s">
        <v>7</v>
      </c>
      <c r="D39" s="50">
        <v>100</v>
      </c>
      <c r="E39" s="46"/>
      <c r="F39" s="35">
        <f>+D39*E39</f>
        <v>0</v>
      </c>
      <c r="G39" s="43"/>
    </row>
    <row r="40" spans="1:7" s="11" customFormat="1" ht="14.3" x14ac:dyDescent="0.25">
      <c r="A40" s="19"/>
      <c r="B40" s="12"/>
      <c r="C40" s="20"/>
      <c r="D40" s="50"/>
      <c r="E40" s="46"/>
      <c r="F40" s="35"/>
      <c r="G40" s="43"/>
    </row>
    <row r="41" spans="1:7" s="11" customFormat="1" ht="28.55" x14ac:dyDescent="0.25">
      <c r="A41" s="19">
        <f>IF(B40="",MAX($A$4:A40)+1,"")</f>
        <v>22</v>
      </c>
      <c r="B41" s="12" t="s">
        <v>29</v>
      </c>
      <c r="C41" s="20"/>
      <c r="D41" s="47"/>
      <c r="E41" s="34"/>
      <c r="F41" s="35" t="str">
        <f>IF(TYPE(C41)=2,(IF(D41,(IF(E41,(+D41*E41),"")),"")),"")</f>
        <v/>
      </c>
      <c r="G41" s="43"/>
    </row>
    <row r="42" spans="1:7" s="11" customFormat="1" ht="14.3" x14ac:dyDescent="0.25">
      <c r="A42" s="19"/>
      <c r="B42" s="12" t="s">
        <v>30</v>
      </c>
      <c r="C42" s="20" t="s">
        <v>7</v>
      </c>
      <c r="D42" s="50">
        <v>45</v>
      </c>
      <c r="E42" s="46"/>
      <c r="F42" s="35">
        <f>+D42*E42</f>
        <v>0</v>
      </c>
      <c r="G42" s="43"/>
    </row>
    <row r="43" spans="1:7" s="11" customFormat="1" ht="14.3" x14ac:dyDescent="0.25">
      <c r="A43" s="19"/>
      <c r="B43" s="12" t="s">
        <v>31</v>
      </c>
      <c r="C43" s="20" t="s">
        <v>7</v>
      </c>
      <c r="D43" s="50">
        <v>20</v>
      </c>
      <c r="E43" s="46"/>
      <c r="F43" s="35">
        <f>+D43*E43</f>
        <v>0</v>
      </c>
      <c r="G43" s="43"/>
    </row>
    <row r="44" spans="1:7" s="11" customFormat="1" ht="16.5" customHeight="1" x14ac:dyDescent="0.25">
      <c r="A44" s="19"/>
      <c r="B44" s="12"/>
      <c r="C44" s="20"/>
      <c r="D44" s="52"/>
      <c r="E44" s="46"/>
      <c r="F44" s="35"/>
      <c r="G44" s="43"/>
    </row>
    <row r="45" spans="1:7" s="11" customFormat="1" ht="16.5" customHeight="1" x14ac:dyDescent="0.25">
      <c r="A45" s="19">
        <f>IF(B44="",MAX($A$4:A44)+1,"")</f>
        <v>23</v>
      </c>
      <c r="B45" s="12" t="s">
        <v>24</v>
      </c>
      <c r="C45" s="20"/>
      <c r="D45" s="33"/>
      <c r="E45" s="34"/>
      <c r="F45" s="35" t="str">
        <f>IF(TYPE(C45)=2,(IF(D45,(IF(E45,(+D45*E45),"")),"")),"")</f>
        <v/>
      </c>
      <c r="G45" s="43"/>
    </row>
    <row r="46" spans="1:7" s="11" customFormat="1" ht="16.5" customHeight="1" x14ac:dyDescent="0.25">
      <c r="A46" s="19"/>
      <c r="B46" s="12" t="s">
        <v>22</v>
      </c>
      <c r="C46" s="20" t="s">
        <v>23</v>
      </c>
      <c r="D46" s="33">
        <v>10</v>
      </c>
      <c r="E46" s="34"/>
      <c r="F46" s="35">
        <f>+D46*E46</f>
        <v>0</v>
      </c>
      <c r="G46" s="43"/>
    </row>
    <row r="47" spans="1:7" s="11" customFormat="1" ht="14.3" x14ac:dyDescent="0.25">
      <c r="A47" s="19"/>
      <c r="B47" s="12"/>
      <c r="C47" s="20"/>
      <c r="D47" s="33"/>
      <c r="E47" s="46"/>
      <c r="F47" s="35"/>
      <c r="G47" s="43"/>
    </row>
    <row r="48" spans="1:7" s="11" customFormat="1" ht="28.55" x14ac:dyDescent="0.25">
      <c r="A48" s="19">
        <f>IF(B47="",MAX($A$4:A47)+1,"")</f>
        <v>24</v>
      </c>
      <c r="B48" s="53" t="s">
        <v>42</v>
      </c>
      <c r="C48" s="20"/>
      <c r="D48" s="33"/>
      <c r="E48" s="46"/>
      <c r="F48" s="35" t="str">
        <f>IF(TYPE(C48)=2,(IF(D48,(IF(E48,(+D48*E48),"")),"")),"")</f>
        <v/>
      </c>
      <c r="G48" s="43"/>
    </row>
    <row r="49" spans="1:7" s="11" customFormat="1" ht="14.3" x14ac:dyDescent="0.25">
      <c r="A49" s="19"/>
      <c r="B49" s="53" t="s">
        <v>40</v>
      </c>
      <c r="C49" s="20" t="s">
        <v>6</v>
      </c>
      <c r="D49" s="33">
        <v>7</v>
      </c>
      <c r="E49" s="46"/>
      <c r="F49" s="35">
        <f>+D49*E49</f>
        <v>0</v>
      </c>
      <c r="G49" s="43"/>
    </row>
    <row r="50" spans="1:7" s="11" customFormat="1" ht="14.3" x14ac:dyDescent="0.25">
      <c r="A50" s="19"/>
      <c r="B50" s="53" t="s">
        <v>41</v>
      </c>
      <c r="C50" s="20" t="s">
        <v>6</v>
      </c>
      <c r="D50" s="33">
        <v>4</v>
      </c>
      <c r="E50" s="46"/>
      <c r="F50" s="35">
        <f>+D50*E50</f>
        <v>0</v>
      </c>
      <c r="G50" s="43"/>
    </row>
    <row r="51" spans="1:7" s="11" customFormat="1" ht="14.3" x14ac:dyDescent="0.25">
      <c r="A51" s="19"/>
      <c r="B51" s="12"/>
      <c r="C51" s="20"/>
      <c r="D51" s="33"/>
      <c r="E51" s="46"/>
      <c r="F51" s="35"/>
      <c r="G51" s="43"/>
    </row>
    <row r="52" spans="1:7" s="11" customFormat="1" ht="28.55" x14ac:dyDescent="0.25">
      <c r="A52" s="19">
        <f>IF(B51="",MAX($A$4:A51)+1,"")</f>
        <v>25</v>
      </c>
      <c r="B52" s="53" t="s">
        <v>54</v>
      </c>
      <c r="C52" s="20" t="s">
        <v>6</v>
      </c>
      <c r="D52" s="33">
        <v>2</v>
      </c>
      <c r="E52" s="46"/>
      <c r="F52" s="35">
        <f>+D52*E52</f>
        <v>0</v>
      </c>
      <c r="G52" s="43"/>
    </row>
    <row r="53" spans="1:7" s="11" customFormat="1" ht="14.3" x14ac:dyDescent="0.25">
      <c r="A53" s="19"/>
      <c r="B53" s="53"/>
      <c r="C53" s="20"/>
      <c r="D53" s="33"/>
      <c r="E53" s="46"/>
      <c r="F53" s="35"/>
      <c r="G53" s="43"/>
    </row>
    <row r="54" spans="1:7" s="11" customFormat="1" ht="14.3" x14ac:dyDescent="0.25">
      <c r="A54" s="19">
        <f>IF(B53="",MAX($A$4:A53)+1,"")</f>
        <v>26</v>
      </c>
      <c r="B54" s="12" t="s">
        <v>62</v>
      </c>
      <c r="C54" s="20"/>
      <c r="D54" s="47"/>
      <c r="E54" s="34"/>
      <c r="F54" s="35"/>
      <c r="G54" s="43"/>
    </row>
    <row r="55" spans="1:7" s="11" customFormat="1" ht="14.3" x14ac:dyDescent="0.25">
      <c r="A55" s="19"/>
      <c r="B55" s="12" t="s">
        <v>43</v>
      </c>
      <c r="C55" s="20" t="s">
        <v>0</v>
      </c>
      <c r="D55" s="47">
        <v>2</v>
      </c>
      <c r="E55" s="46"/>
      <c r="F55" s="35">
        <f>+D55*E55</f>
        <v>0</v>
      </c>
      <c r="G55" s="43"/>
    </row>
    <row r="56" spans="1:7" s="11" customFormat="1" ht="14.3" x14ac:dyDescent="0.25">
      <c r="A56" s="19"/>
      <c r="B56" s="12" t="s">
        <v>44</v>
      </c>
      <c r="C56" s="20" t="s">
        <v>6</v>
      </c>
      <c r="D56" s="47">
        <v>1</v>
      </c>
      <c r="E56" s="46"/>
      <c r="F56" s="35">
        <f>+D56*E56</f>
        <v>0</v>
      </c>
      <c r="G56" s="43"/>
    </row>
    <row r="57" spans="1:7" s="11" customFormat="1" ht="14.3" x14ac:dyDescent="0.25">
      <c r="A57" s="19"/>
      <c r="B57" s="12"/>
      <c r="C57" s="20"/>
      <c r="D57" s="33"/>
      <c r="E57" s="46"/>
      <c r="F57" s="35"/>
      <c r="G57" s="43"/>
    </row>
    <row r="58" spans="1:7" s="11" customFormat="1" ht="28.55" x14ac:dyDescent="0.25">
      <c r="A58" s="19">
        <f>IF(B57="",MAX($A$4:A57)+1,"")</f>
        <v>27</v>
      </c>
      <c r="B58" s="53" t="s">
        <v>64</v>
      </c>
      <c r="C58" s="20" t="s">
        <v>6</v>
      </c>
      <c r="D58" s="47">
        <v>1</v>
      </c>
      <c r="E58" s="46"/>
      <c r="F58" s="35">
        <f>+D58*E58</f>
        <v>0</v>
      </c>
      <c r="G58" s="43"/>
    </row>
    <row r="59" spans="1:7" s="11" customFormat="1" ht="14.3" x14ac:dyDescent="0.25">
      <c r="A59" s="19"/>
      <c r="B59" s="12"/>
      <c r="C59" s="20"/>
      <c r="D59" s="33"/>
      <c r="E59" s="46"/>
      <c r="F59" s="35"/>
      <c r="G59" s="43"/>
    </row>
    <row r="60" spans="1:7" s="11" customFormat="1" ht="28.55" x14ac:dyDescent="0.25">
      <c r="A60" s="19">
        <f>IF(B59="",MAX($A$4:A59)+1,"")</f>
        <v>28</v>
      </c>
      <c r="B60" s="53" t="s">
        <v>65</v>
      </c>
      <c r="C60" s="20" t="s">
        <v>6</v>
      </c>
      <c r="D60" s="47">
        <v>1</v>
      </c>
      <c r="E60" s="46"/>
      <c r="F60" s="35">
        <f>+D60*E60</f>
        <v>0</v>
      </c>
      <c r="G60" s="43"/>
    </row>
    <row r="61" spans="1:7" s="11" customFormat="1" ht="14.3" x14ac:dyDescent="0.25">
      <c r="A61" s="19"/>
      <c r="B61" s="12"/>
      <c r="C61" s="20"/>
      <c r="D61" s="33"/>
      <c r="E61" s="46"/>
      <c r="F61" s="35"/>
      <c r="G61" s="43"/>
    </row>
    <row r="62" spans="1:7" s="11" customFormat="1" ht="14.3" x14ac:dyDescent="0.25">
      <c r="A62" s="19">
        <f>IF(B61="",MAX($A$4:A61)+1,"")</f>
        <v>29</v>
      </c>
      <c r="B62" s="53" t="s">
        <v>47</v>
      </c>
      <c r="C62" s="20" t="s">
        <v>6</v>
      </c>
      <c r="D62" s="33">
        <v>30</v>
      </c>
      <c r="E62" s="46"/>
      <c r="F62" s="35">
        <f>+D62*E62</f>
        <v>0</v>
      </c>
      <c r="G62" s="43"/>
    </row>
    <row r="63" spans="1:7" s="11" customFormat="1" ht="14.3" x14ac:dyDescent="0.25">
      <c r="A63" s="19"/>
      <c r="B63" s="53"/>
      <c r="C63" s="20"/>
      <c r="D63" s="33"/>
      <c r="E63" s="46"/>
      <c r="F63" s="35"/>
      <c r="G63" s="43"/>
    </row>
    <row r="64" spans="1:7" s="11" customFormat="1" ht="31.25" x14ac:dyDescent="0.25">
      <c r="A64" s="19">
        <f>IF(B63="",MAX($A$4:A63)+1,"")</f>
        <v>30</v>
      </c>
      <c r="B64" s="61" t="s">
        <v>25</v>
      </c>
      <c r="C64" s="20" t="s">
        <v>6</v>
      </c>
      <c r="D64" s="33">
        <v>1</v>
      </c>
      <c r="E64" s="46"/>
      <c r="F64" s="35">
        <f>+D64*E64</f>
        <v>0</v>
      </c>
      <c r="G64" s="43"/>
    </row>
    <row r="65" spans="1:7" s="11" customFormat="1" x14ac:dyDescent="0.25">
      <c r="A65" s="19"/>
      <c r="B65" s="61"/>
      <c r="C65" s="20"/>
      <c r="D65" s="33"/>
      <c r="E65" s="46"/>
      <c r="F65" s="35"/>
      <c r="G65" s="43"/>
    </row>
    <row r="66" spans="1:7" s="11" customFormat="1" ht="46.9" x14ac:dyDescent="0.25">
      <c r="A66" s="19">
        <f>IF(B65="",MAX($A$4:A65)+1,"")</f>
        <v>31</v>
      </c>
      <c r="B66" s="61" t="s">
        <v>60</v>
      </c>
      <c r="C66" s="20" t="s">
        <v>61</v>
      </c>
      <c r="D66" s="56">
        <v>0.05</v>
      </c>
      <c r="E66" s="65"/>
      <c r="F66" s="35">
        <f>D66*SUM(F8:F64)</f>
        <v>0</v>
      </c>
      <c r="G66" s="43"/>
    </row>
    <row r="67" spans="1:7" s="11" customFormat="1" x14ac:dyDescent="0.25">
      <c r="A67" s="19"/>
      <c r="B67" s="64"/>
      <c r="C67" s="20"/>
      <c r="D67" s="33"/>
      <c r="E67" s="46"/>
      <c r="F67" s="35"/>
      <c r="G67" s="43"/>
    </row>
    <row r="68" spans="1:7" s="44" customFormat="1" ht="31.25" x14ac:dyDescent="0.25">
      <c r="A68" s="19">
        <f>IF(B67="",MAX($A$4:A67)+1,"")</f>
        <v>32</v>
      </c>
      <c r="B68" s="61" t="s">
        <v>27</v>
      </c>
      <c r="C68" s="55"/>
      <c r="D68" s="56">
        <v>0.1</v>
      </c>
      <c r="E68" s="34"/>
      <c r="F68" s="35">
        <f>D68*SUM(F7:F64)</f>
        <v>0</v>
      </c>
    </row>
    <row r="69" spans="1:7" ht="15.8" customHeight="1" thickBot="1" x14ac:dyDescent="0.3">
      <c r="A69" s="21"/>
      <c r="B69" s="22"/>
      <c r="C69" s="23"/>
      <c r="D69" s="24"/>
      <c r="E69" s="25"/>
      <c r="F69" s="26"/>
    </row>
    <row r="70" spans="1:7" s="11" customFormat="1" ht="14.95" thickTop="1" x14ac:dyDescent="0.25">
      <c r="A70" s="19"/>
      <c r="B70" s="10"/>
      <c r="C70" s="14"/>
      <c r="D70" s="15"/>
      <c r="E70" s="16"/>
      <c r="F70" s="17"/>
    </row>
    <row r="71" spans="1:7" s="11" customFormat="1" x14ac:dyDescent="0.25">
      <c r="A71" s="19"/>
      <c r="B71" s="27" t="s">
        <v>4</v>
      </c>
      <c r="C71" s="28" t="s">
        <v>18</v>
      </c>
      <c r="D71" s="29"/>
      <c r="E71" s="30"/>
      <c r="F71" s="36">
        <f>SUM(F8:F68)</f>
        <v>0</v>
      </c>
    </row>
    <row r="72" spans="1:7" s="11" customFormat="1" ht="14.3" x14ac:dyDescent="0.25">
      <c r="A72" s="19"/>
      <c r="B72" s="10"/>
      <c r="C72" s="14"/>
      <c r="D72" s="15"/>
      <c r="E72" s="16"/>
      <c r="F72" s="17"/>
    </row>
    <row r="75" spans="1:7" x14ac:dyDescent="0.2">
      <c r="F75" s="18"/>
    </row>
    <row r="77" spans="1:7" x14ac:dyDescent="0.2">
      <c r="B77" s="38"/>
      <c r="C77" s="39"/>
      <c r="D77" s="40"/>
      <c r="E77" s="37"/>
      <c r="F77" s="37"/>
    </row>
    <row r="78" spans="1:7" x14ac:dyDescent="0.2">
      <c r="B78" s="39"/>
      <c r="C78" s="39"/>
      <c r="D78" s="41"/>
      <c r="E78" s="79"/>
      <c r="F78" s="79"/>
    </row>
    <row r="79" spans="1:7" x14ac:dyDescent="0.2">
      <c r="B79" s="39"/>
      <c r="C79" s="39"/>
      <c r="D79" s="41"/>
      <c r="E79" s="79"/>
      <c r="F79" s="79"/>
    </row>
    <row r="80" spans="1:7" x14ac:dyDescent="0.2">
      <c r="B80" s="38"/>
      <c r="C80" s="39"/>
      <c r="D80" s="40"/>
      <c r="E80" s="37"/>
      <c r="F80" s="37"/>
    </row>
    <row r="81" spans="2:6" x14ac:dyDescent="0.2">
      <c r="B81" s="38"/>
      <c r="C81" s="39"/>
      <c r="D81" s="40"/>
      <c r="E81" s="37"/>
      <c r="F81" s="37"/>
    </row>
  </sheetData>
  <mergeCells count="2">
    <mergeCell ref="E78:F78"/>
    <mergeCell ref="E79:F79"/>
  </mergeCells>
  <phoneticPr fontId="0" type="noConversion"/>
  <pageMargins left="0.78740157480314965" right="7.874015748031496E-2" top="1.0236220472440944" bottom="0.98425196850393704" header="0.55118110236220474" footer="0.39370078740157483"/>
  <pageSetup paperSize="9" orientation="portrait" horizontalDpi="4294967293" r:id="rId1"/>
  <headerFooter alignWithMargins="0">
    <oddHeader>&amp;C&amp;9EVO d.o.o&amp;R&amp;9Stran &amp;P od &amp;N</oddHeader>
    <oddFooter>&amp;C&amp;9&amp;F&amp;R&amp;9POPIS</oddFooter>
  </headerFooter>
  <rowBreaks count="2" manualBreakCount="2">
    <brk id="29" max="5" man="1"/>
    <brk id="61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38"/>
  <sheetViews>
    <sheetView view="pageBreakPreview" topLeftCell="A10" zoomScaleNormal="110" zoomScaleSheetLayoutView="100" workbookViewId="0">
      <selection activeCell="H23" sqref="H23"/>
    </sheetView>
  </sheetViews>
  <sheetFormatPr defaultColWidth="9.125" defaultRowHeight="15.65" x14ac:dyDescent="0.2"/>
  <cols>
    <col min="1" max="1" width="5.125" style="1" customWidth="1"/>
    <col min="2" max="2" width="55.375" style="1" customWidth="1"/>
    <col min="3" max="3" width="6" style="2" customWidth="1"/>
    <col min="4" max="4" width="8.25" style="3" customWidth="1"/>
    <col min="5" max="5" width="10.375" style="1" customWidth="1"/>
    <col min="6" max="6" width="12.75" style="1" customWidth="1"/>
    <col min="7" max="7" width="9.125" style="1"/>
    <col min="8" max="8" width="62.375" style="1" customWidth="1"/>
    <col min="9" max="9" width="5.25" style="1" customWidth="1"/>
    <col min="10" max="10" width="15.375" style="1" customWidth="1"/>
    <col min="11" max="11" width="10" style="1" bestFit="1" customWidth="1"/>
    <col min="12" max="16384" width="9.125" style="1"/>
  </cols>
  <sheetData>
    <row r="1" spans="1:10" x14ac:dyDescent="0.2">
      <c r="G1" s="42"/>
    </row>
    <row r="2" spans="1:10" x14ac:dyDescent="0.2">
      <c r="G2" s="42"/>
    </row>
    <row r="3" spans="1:10" x14ac:dyDescent="0.25">
      <c r="A3" s="6"/>
      <c r="B3" s="5"/>
      <c r="C3" s="4"/>
      <c r="D3" s="13"/>
      <c r="E3" s="9"/>
      <c r="F3" s="8"/>
      <c r="G3" s="42"/>
    </row>
    <row r="4" spans="1:10" ht="18.350000000000001" x14ac:dyDescent="0.25">
      <c r="A4" s="6"/>
      <c r="B4" s="32" t="s">
        <v>11</v>
      </c>
      <c r="C4" s="4"/>
      <c r="D4" s="13"/>
      <c r="E4" s="9"/>
      <c r="F4" s="8"/>
      <c r="G4" s="42"/>
    </row>
    <row r="5" spans="1:10" ht="18.350000000000001" x14ac:dyDescent="0.25">
      <c r="A5" s="6"/>
      <c r="B5" s="32"/>
      <c r="C5" s="4"/>
      <c r="D5" s="13"/>
      <c r="E5" s="9"/>
      <c r="F5" s="8"/>
      <c r="G5" s="42"/>
    </row>
    <row r="6" spans="1:10" ht="14.95" customHeight="1" x14ac:dyDescent="0.25">
      <c r="A6" s="72"/>
      <c r="B6" s="73"/>
      <c r="C6" s="74" t="s">
        <v>74</v>
      </c>
      <c r="D6" s="75" t="s">
        <v>75</v>
      </c>
      <c r="E6" s="76" t="s">
        <v>76</v>
      </c>
      <c r="F6" s="77" t="s">
        <v>77</v>
      </c>
      <c r="G6" s="78"/>
      <c r="H6" s="78"/>
      <c r="I6" s="78"/>
      <c r="J6" s="78"/>
    </row>
    <row r="7" spans="1:10" ht="28.55" x14ac:dyDescent="0.25">
      <c r="A7" s="19">
        <f>'Inštalacijski material'!$A$68+1</f>
        <v>33</v>
      </c>
      <c r="B7" s="12" t="s">
        <v>38</v>
      </c>
      <c r="C7" s="20" t="s">
        <v>0</v>
      </c>
      <c r="D7" s="47">
        <v>14</v>
      </c>
      <c r="E7" s="34"/>
      <c r="F7" s="35">
        <f>+D7*E7</f>
        <v>0</v>
      </c>
      <c r="G7" s="42"/>
    </row>
    <row r="8" spans="1:10" ht="15.8" customHeight="1" x14ac:dyDescent="0.25">
      <c r="A8" s="6"/>
      <c r="B8" s="32"/>
      <c r="C8" s="4"/>
      <c r="D8" s="13"/>
      <c r="E8" s="9"/>
      <c r="F8" s="8"/>
      <c r="G8" s="42"/>
    </row>
    <row r="9" spans="1:10" ht="57.1" x14ac:dyDescent="0.25">
      <c r="A9" s="45">
        <f>IF(B8="",MAX($A$4:A8)+1,"")</f>
        <v>34</v>
      </c>
      <c r="B9" s="12" t="s">
        <v>45</v>
      </c>
      <c r="C9" s="20" t="s">
        <v>6</v>
      </c>
      <c r="D9" s="47">
        <v>1</v>
      </c>
      <c r="E9" s="34"/>
      <c r="F9" s="35">
        <f>+D9*E9</f>
        <v>0</v>
      </c>
      <c r="G9" s="42"/>
    </row>
    <row r="10" spans="1:10" s="11" customFormat="1" ht="14.3" x14ac:dyDescent="0.25">
      <c r="A10" s="19"/>
      <c r="B10" s="12"/>
      <c r="C10" s="20"/>
      <c r="D10" s="33"/>
      <c r="E10" s="34"/>
      <c r="F10" s="35"/>
      <c r="G10" s="43"/>
    </row>
    <row r="11" spans="1:10" s="11" customFormat="1" ht="30.1" customHeight="1" x14ac:dyDescent="0.25">
      <c r="A11" s="45">
        <f>IF(B10="",MAX($A$4:A10)+1,"")</f>
        <v>35</v>
      </c>
      <c r="B11" s="58" t="s">
        <v>48</v>
      </c>
      <c r="C11" s="20" t="s">
        <v>6</v>
      </c>
      <c r="D11" s="47">
        <v>25</v>
      </c>
      <c r="E11" s="16"/>
      <c r="F11" s="35">
        <f>+D11*E11</f>
        <v>0</v>
      </c>
      <c r="G11" s="43"/>
    </row>
    <row r="12" spans="1:10" s="11" customFormat="1" ht="14.3" x14ac:dyDescent="0.25">
      <c r="A12" s="19"/>
      <c r="B12" s="12"/>
      <c r="C12" s="20"/>
      <c r="D12" s="33"/>
      <c r="E12" s="34"/>
      <c r="F12" s="35"/>
      <c r="G12" s="43"/>
    </row>
    <row r="13" spans="1:10" s="11" customFormat="1" ht="18.7" customHeight="1" x14ac:dyDescent="0.25">
      <c r="A13" s="45">
        <f>IF(B12="",MAX($A$4:A12)+1,"")</f>
        <v>36</v>
      </c>
      <c r="B13" s="58" t="s">
        <v>49</v>
      </c>
      <c r="C13" s="20" t="s">
        <v>6</v>
      </c>
      <c r="D13" s="47">
        <v>1</v>
      </c>
      <c r="E13" s="16"/>
      <c r="F13" s="35">
        <f>+D13*E13</f>
        <v>0</v>
      </c>
      <c r="G13" s="43"/>
    </row>
    <row r="14" spans="1:10" s="11" customFormat="1" ht="17.350000000000001" customHeight="1" x14ac:dyDescent="0.25">
      <c r="A14" s="19"/>
      <c r="B14" s="12"/>
      <c r="C14" s="20"/>
      <c r="D14" s="33"/>
      <c r="E14" s="34"/>
      <c r="F14" s="35"/>
      <c r="G14" s="43"/>
    </row>
    <row r="15" spans="1:10" s="11" customFormat="1" ht="17.350000000000001" customHeight="1" x14ac:dyDescent="0.25">
      <c r="A15" s="45">
        <f>IF(B14="",MAX($A$4:A14)+1,"")</f>
        <v>37</v>
      </c>
      <c r="B15" s="58" t="s">
        <v>50</v>
      </c>
      <c r="C15" s="20" t="s">
        <v>6</v>
      </c>
      <c r="D15" s="47">
        <v>1</v>
      </c>
      <c r="E15" s="16"/>
      <c r="F15" s="35">
        <f>+D15*E15</f>
        <v>0</v>
      </c>
      <c r="G15" s="43"/>
    </row>
    <row r="16" spans="1:10" s="11" customFormat="1" ht="14.3" x14ac:dyDescent="0.25">
      <c r="A16" s="19"/>
      <c r="B16" s="12"/>
      <c r="C16" s="20"/>
      <c r="D16" s="15"/>
      <c r="E16" s="16"/>
      <c r="F16" s="17"/>
      <c r="G16" s="43"/>
    </row>
    <row r="17" spans="1:59" s="11" customFormat="1" ht="28.55" x14ac:dyDescent="0.25">
      <c r="A17" s="45">
        <f>IF(B16="",MAX($A$4:A16)+1,"")</f>
        <v>38</v>
      </c>
      <c r="B17" s="12" t="s">
        <v>12</v>
      </c>
      <c r="C17" s="14"/>
      <c r="D17" s="15"/>
      <c r="E17" s="16"/>
      <c r="F17" s="17" t="str">
        <f>IF(TYPE(C17)=2,(IF(D17,(IF(E17,(+D17*E17),"")),"")),"")</f>
        <v/>
      </c>
      <c r="G17" s="43"/>
    </row>
    <row r="18" spans="1:59" s="11" customFormat="1" ht="14.95" x14ac:dyDescent="0.25">
      <c r="A18" s="19"/>
      <c r="B18" s="57" t="s">
        <v>28</v>
      </c>
      <c r="C18" s="20" t="s">
        <v>7</v>
      </c>
      <c r="D18" s="50">
        <v>220</v>
      </c>
      <c r="E18" s="46"/>
      <c r="F18" s="35">
        <f>+D18*E18</f>
        <v>0</v>
      </c>
      <c r="G18" s="43"/>
      <c r="H18" s="63" t="s">
        <v>68</v>
      </c>
    </row>
    <row r="19" spans="1:59" s="62" customFormat="1" ht="16.5" customHeight="1" x14ac:dyDescent="0.25">
      <c r="A19" s="12"/>
      <c r="B19" s="12" t="s">
        <v>35</v>
      </c>
      <c r="C19" s="12" t="s">
        <v>7</v>
      </c>
      <c r="D19" s="53">
        <v>30</v>
      </c>
      <c r="E19" s="12"/>
      <c r="F19" s="35">
        <f>+D19*E19</f>
        <v>0</v>
      </c>
      <c r="G19" s="12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</row>
    <row r="20" spans="1:59" s="11" customFormat="1" ht="14.3" x14ac:dyDescent="0.25">
      <c r="A20" s="19"/>
      <c r="B20" s="12"/>
      <c r="C20" s="20"/>
      <c r="D20" s="15"/>
      <c r="E20" s="16"/>
      <c r="F20" s="17"/>
      <c r="G20" s="43"/>
    </row>
    <row r="21" spans="1:59" s="11" customFormat="1" ht="14.3" x14ac:dyDescent="0.25">
      <c r="A21" s="45">
        <f>IF(B20="",MAX($A$4:A20)+1,"")</f>
        <v>39</v>
      </c>
      <c r="B21" s="12" t="s">
        <v>46</v>
      </c>
      <c r="C21" s="20" t="s">
        <v>6</v>
      </c>
      <c r="D21" s="47">
        <v>10</v>
      </c>
      <c r="E21" s="16"/>
      <c r="F21" s="35">
        <f>+D21*E21</f>
        <v>0</v>
      </c>
      <c r="G21" s="43"/>
    </row>
    <row r="22" spans="1:59" s="11" customFormat="1" ht="14.3" x14ac:dyDescent="0.25">
      <c r="A22" s="45"/>
      <c r="B22" s="12"/>
      <c r="C22" s="20"/>
      <c r="D22" s="47"/>
      <c r="E22" s="16"/>
      <c r="F22" s="17"/>
      <c r="G22" s="43"/>
    </row>
    <row r="23" spans="1:59" s="11" customFormat="1" ht="28.55" x14ac:dyDescent="0.25">
      <c r="A23" s="45">
        <f>IF(B22="",MAX($A$4:A22)+1,"")</f>
        <v>40</v>
      </c>
      <c r="B23" s="12" t="s">
        <v>16</v>
      </c>
      <c r="C23" s="20"/>
      <c r="D23" s="52"/>
      <c r="E23" s="34"/>
      <c r="F23" s="35" t="str">
        <f>IF(TYPE(C23)=2,(IF(D23,(IF(E23,(+D23*E23),"")),"")),"")</f>
        <v/>
      </c>
      <c r="G23" s="43"/>
    </row>
    <row r="24" spans="1:59" s="11" customFormat="1" ht="14.3" x14ac:dyDescent="0.25">
      <c r="A24" s="19" t="str">
        <f>IF(B23="",MAX($A$4:A23)+1,"")</f>
        <v/>
      </c>
      <c r="B24" s="12" t="s">
        <v>17</v>
      </c>
      <c r="C24" s="20" t="s">
        <v>7</v>
      </c>
      <c r="D24" s="50">
        <v>100</v>
      </c>
      <c r="E24" s="46"/>
      <c r="F24" s="35">
        <f>+D24*E24</f>
        <v>0</v>
      </c>
      <c r="G24" s="43"/>
    </row>
    <row r="25" spans="1:59" s="44" customFormat="1" x14ac:dyDescent="0.25">
      <c r="A25" s="19"/>
      <c r="B25" s="48"/>
      <c r="C25" s="20"/>
      <c r="D25" s="15"/>
      <c r="E25" s="16"/>
      <c r="F25" s="17"/>
    </row>
    <row r="26" spans="1:59" s="11" customFormat="1" ht="28.55" x14ac:dyDescent="0.25">
      <c r="A26" s="19">
        <f>IF(B25="",MAX($A$4:A25)+1,"")</f>
        <v>41</v>
      </c>
      <c r="B26" s="12" t="s">
        <v>29</v>
      </c>
      <c r="C26" s="20"/>
      <c r="D26" s="47"/>
      <c r="E26" s="34"/>
      <c r="F26" s="35" t="str">
        <f>IF(TYPE(C26)=2,(IF(D26,(IF(E26,(+D26*E26),"")),"")),"")</f>
        <v/>
      </c>
      <c r="G26" s="43"/>
    </row>
    <row r="27" spans="1:59" s="11" customFormat="1" ht="14.3" x14ac:dyDescent="0.25">
      <c r="A27" s="19"/>
      <c r="B27" s="12" t="s">
        <v>30</v>
      </c>
      <c r="C27" s="20" t="s">
        <v>7</v>
      </c>
      <c r="D27" s="50">
        <v>10</v>
      </c>
      <c r="E27" s="46"/>
      <c r="F27" s="35">
        <f>+D27*E27</f>
        <v>0</v>
      </c>
      <c r="G27" s="43"/>
    </row>
    <row r="28" spans="1:59" s="11" customFormat="1" ht="14.3" x14ac:dyDescent="0.25">
      <c r="A28" s="19"/>
      <c r="B28" s="12"/>
      <c r="C28" s="20"/>
      <c r="D28" s="50"/>
      <c r="E28" s="46"/>
      <c r="F28" s="35"/>
      <c r="G28" s="43"/>
    </row>
    <row r="29" spans="1:59" s="11" customFormat="1" ht="46.9" x14ac:dyDescent="0.25">
      <c r="A29" s="19">
        <f>IF(B28="",MAX($A$4:A28)+1,"")</f>
        <v>42</v>
      </c>
      <c r="B29" s="61" t="s">
        <v>60</v>
      </c>
      <c r="C29" s="20" t="s">
        <v>61</v>
      </c>
      <c r="D29" s="56">
        <v>0.05</v>
      </c>
      <c r="E29" s="65"/>
      <c r="F29" s="35">
        <f>D29*SUM(F7:F27)</f>
        <v>0</v>
      </c>
      <c r="G29" s="43"/>
    </row>
    <row r="30" spans="1:59" s="11" customFormat="1" ht="14.3" x14ac:dyDescent="0.25">
      <c r="A30" s="19"/>
      <c r="B30" s="12"/>
      <c r="C30" s="20"/>
      <c r="D30" s="33"/>
      <c r="E30" s="46"/>
      <c r="F30" s="35"/>
      <c r="G30" s="43"/>
    </row>
    <row r="31" spans="1:59" s="44" customFormat="1" ht="31.25" x14ac:dyDescent="0.25">
      <c r="A31" s="45">
        <f>IF(B30="",MAX($A$3:A30)+1,"")</f>
        <v>43</v>
      </c>
      <c r="B31" s="61" t="s">
        <v>27</v>
      </c>
      <c r="C31" s="55"/>
      <c r="D31" s="56">
        <v>0.1</v>
      </c>
      <c r="E31" s="34"/>
      <c r="F31" s="35">
        <f>D31*SUM(F7:F27)</f>
        <v>0</v>
      </c>
    </row>
    <row r="32" spans="1:59" s="11" customFormat="1" ht="14.3" customHeight="1" thickBot="1" x14ac:dyDescent="0.3">
      <c r="A32" s="21"/>
      <c r="B32" s="22"/>
      <c r="C32" s="23"/>
      <c r="D32" s="24"/>
      <c r="E32" s="25"/>
      <c r="F32" s="26"/>
      <c r="G32" s="43"/>
    </row>
    <row r="33" spans="1:7" ht="16.5" customHeight="1" thickTop="1" x14ac:dyDescent="0.25">
      <c r="A33" s="19"/>
      <c r="B33" s="10"/>
      <c r="C33" s="14"/>
      <c r="D33" s="15"/>
      <c r="E33" s="16"/>
      <c r="F33" s="17"/>
      <c r="G33" s="42"/>
    </row>
    <row r="34" spans="1:7" s="11" customFormat="1" x14ac:dyDescent="0.25">
      <c r="A34" s="19"/>
      <c r="B34" s="27" t="s">
        <v>5</v>
      </c>
      <c r="C34" s="28" t="s">
        <v>18</v>
      </c>
      <c r="D34" s="29"/>
      <c r="E34" s="30"/>
      <c r="F34" s="36">
        <f>SUM(F7:F31)</f>
        <v>0</v>
      </c>
      <c r="G34" s="43"/>
    </row>
    <row r="35" spans="1:7" s="11" customFormat="1" ht="14.3" x14ac:dyDescent="0.25">
      <c r="A35" s="19"/>
      <c r="B35" s="10"/>
      <c r="C35" s="14"/>
      <c r="D35" s="15"/>
      <c r="E35" s="16"/>
      <c r="F35" s="17"/>
      <c r="G35" s="43"/>
    </row>
    <row r="36" spans="1:7" s="11" customFormat="1" x14ac:dyDescent="0.2">
      <c r="A36" s="1"/>
      <c r="B36" s="1"/>
      <c r="C36" s="2"/>
      <c r="D36" s="3"/>
      <c r="E36" s="1"/>
      <c r="F36" s="1"/>
      <c r="G36" s="43"/>
    </row>
    <row r="38" spans="1:7" x14ac:dyDescent="0.2">
      <c r="F38" s="18"/>
    </row>
  </sheetData>
  <phoneticPr fontId="0" type="noConversion"/>
  <pageMargins left="0.78740157480314965" right="7.874015748031496E-2" top="1.0236220472440944" bottom="0.98425196850393704" header="0.55118110236220474" footer="0.39370078740157483"/>
  <pageSetup paperSize="9" scale="97" orientation="portrait" horizontalDpi="4294967293" r:id="rId1"/>
  <headerFooter alignWithMargins="0">
    <oddHeader>&amp;C&amp;9EVO d.o.o&amp;R&amp;9Stran &amp;P od &amp;N</oddHeader>
    <oddFooter>&amp;C&amp;9&amp;F&amp;R&amp;9POPIS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4"/>
  <sheetViews>
    <sheetView tabSelected="1" view="pageBreakPreview" zoomScaleNormal="100" zoomScaleSheetLayoutView="100" workbookViewId="0">
      <selection activeCell="B27" sqref="B27"/>
    </sheetView>
  </sheetViews>
  <sheetFormatPr defaultColWidth="9.125" defaultRowHeight="15.65" x14ac:dyDescent="0.2"/>
  <cols>
    <col min="1" max="1" width="10.25" style="1" customWidth="1"/>
    <col min="2" max="2" width="54.875" style="1" customWidth="1"/>
    <col min="3" max="3" width="6" style="2" customWidth="1"/>
    <col min="4" max="4" width="6.125" style="3" customWidth="1"/>
    <col min="5" max="5" width="15.875" style="1" customWidth="1"/>
    <col min="6" max="6" width="16.875" style="1" customWidth="1"/>
    <col min="7" max="7" width="16.75" style="1" customWidth="1"/>
    <col min="8" max="8" width="9.125" style="1"/>
    <col min="9" max="9" width="5.25" style="1" customWidth="1"/>
    <col min="10" max="10" width="15.375" style="1" customWidth="1"/>
    <col min="11" max="11" width="9.75" style="1" bestFit="1" customWidth="1"/>
    <col min="12" max="16384" width="9.125" style="1"/>
  </cols>
  <sheetData>
    <row r="3" spans="1:6" x14ac:dyDescent="0.25">
      <c r="A3" s="6"/>
      <c r="B3" s="5"/>
      <c r="C3" s="4"/>
      <c r="D3" s="13"/>
      <c r="E3" s="9"/>
      <c r="F3" s="8"/>
    </row>
    <row r="4" spans="1:6" ht="18.350000000000001" x14ac:dyDescent="0.25">
      <c r="A4" s="6"/>
      <c r="B4" s="7" t="s">
        <v>19</v>
      </c>
      <c r="C4" s="4"/>
      <c r="D4" s="13"/>
      <c r="E4" s="9"/>
      <c r="F4" s="8"/>
    </row>
    <row r="5" spans="1:6" ht="16.5" customHeight="1" x14ac:dyDescent="0.25">
      <c r="A5" s="6"/>
      <c r="B5" s="7"/>
      <c r="C5" s="4"/>
      <c r="D5" s="13"/>
      <c r="E5" s="9"/>
      <c r="F5" s="8"/>
    </row>
    <row r="6" spans="1:6" s="11" customFormat="1" x14ac:dyDescent="0.25">
      <c r="A6" s="19"/>
      <c r="B6" s="10"/>
      <c r="C6" s="14"/>
      <c r="D6" s="15"/>
      <c r="E6" s="31"/>
      <c r="F6" s="17"/>
    </row>
    <row r="7" spans="1:6" s="11" customFormat="1" x14ac:dyDescent="0.25">
      <c r="A7" s="19"/>
      <c r="B7" s="59" t="str">
        <f>'Svetlobna telesa'!$B$5</f>
        <v>C2. SVETLOBNA TELESA</v>
      </c>
      <c r="C7" s="14"/>
      <c r="D7" s="15"/>
      <c r="E7" s="31"/>
      <c r="F7" s="17">
        <f>'Svetlobna telesa'!$F$26</f>
        <v>0</v>
      </c>
    </row>
    <row r="8" spans="1:6" s="11" customFormat="1" ht="14.3" x14ac:dyDescent="0.25">
      <c r="A8" s="19"/>
      <c r="B8" s="10"/>
      <c r="C8" s="14"/>
      <c r="D8" s="15"/>
      <c r="E8" s="16"/>
      <c r="F8" s="17"/>
    </row>
    <row r="9" spans="1:6" s="11" customFormat="1" x14ac:dyDescent="0.25">
      <c r="A9" s="19"/>
      <c r="B9" s="10" t="str">
        <f>'Inštalacijski material'!$B$4</f>
        <v>C3. INŠTALACIJSKI MATERIAL</v>
      </c>
      <c r="C9" s="14"/>
      <c r="D9" s="15"/>
      <c r="E9" s="31"/>
      <c r="F9" s="17">
        <f>'Inštalacijski material'!$F$71</f>
        <v>0</v>
      </c>
    </row>
    <row r="10" spans="1:6" s="11" customFormat="1" x14ac:dyDescent="0.25">
      <c r="A10" s="19"/>
      <c r="B10" s="10"/>
      <c r="C10" s="14"/>
      <c r="D10" s="15"/>
      <c r="E10" s="31"/>
      <c r="F10" s="17"/>
    </row>
    <row r="11" spans="1:6" s="11" customFormat="1" x14ac:dyDescent="0.25">
      <c r="A11" s="19"/>
      <c r="B11" s="10" t="str">
        <f>'Šibki tok'!$B$4</f>
        <v>C5. ŠIBKI TOK</v>
      </c>
      <c r="C11" s="14"/>
      <c r="D11" s="15"/>
      <c r="E11" s="31"/>
      <c r="F11" s="17">
        <f>'Šibki tok'!$F$34</f>
        <v>0</v>
      </c>
    </row>
    <row r="12" spans="1:6" s="11" customFormat="1" x14ac:dyDescent="0.25">
      <c r="A12" s="19"/>
      <c r="B12" s="10"/>
      <c r="C12" s="14"/>
      <c r="D12" s="15"/>
      <c r="E12" s="31"/>
      <c r="F12" s="17"/>
    </row>
    <row r="13" spans="1:6" s="11" customFormat="1" x14ac:dyDescent="0.25">
      <c r="A13" s="19"/>
      <c r="B13" s="10"/>
      <c r="C13" s="14"/>
      <c r="D13" s="15"/>
      <c r="E13" s="31"/>
      <c r="F13" s="17"/>
    </row>
    <row r="14" spans="1:6" s="11" customFormat="1" ht="14.3" x14ac:dyDescent="0.25">
      <c r="A14" s="19"/>
      <c r="B14" s="10"/>
      <c r="C14" s="14"/>
      <c r="D14" s="15"/>
      <c r="E14" s="16"/>
      <c r="F14" s="35"/>
    </row>
    <row r="15" spans="1:6" s="11" customFormat="1" ht="14.3" x14ac:dyDescent="0.25">
      <c r="A15" s="19"/>
      <c r="B15" s="10"/>
      <c r="C15" s="14"/>
      <c r="D15" s="15"/>
      <c r="E15" s="16"/>
      <c r="F15" s="36"/>
    </row>
    <row r="16" spans="1:6" ht="10.050000000000001" customHeight="1" thickBot="1" x14ac:dyDescent="0.3">
      <c r="A16" s="21"/>
      <c r="B16" s="22"/>
      <c r="C16" s="23"/>
      <c r="D16" s="24"/>
      <c r="E16" s="25"/>
      <c r="F16" s="26"/>
    </row>
    <row r="17" spans="1:6" s="11" customFormat="1" ht="17.350000000000001" customHeight="1" thickTop="1" x14ac:dyDescent="0.25">
      <c r="A17" s="19"/>
      <c r="B17" s="12"/>
      <c r="C17" s="14"/>
      <c r="D17" s="15"/>
      <c r="E17" s="17">
        <f>SUM(F6:F13)</f>
        <v>0</v>
      </c>
      <c r="F17" s="17">
        <f>SUM(F6:F13)</f>
        <v>0</v>
      </c>
    </row>
    <row r="18" spans="1:6" s="11" customFormat="1" x14ac:dyDescent="0.25">
      <c r="A18" s="19"/>
      <c r="B18" s="27"/>
      <c r="C18" s="28"/>
      <c r="D18" s="29"/>
      <c r="E18" s="31"/>
      <c r="F18" s="31"/>
    </row>
    <row r="19" spans="1:6" s="11" customFormat="1" x14ac:dyDescent="0.25">
      <c r="A19" s="19"/>
      <c r="B19" s="27" t="s">
        <v>13</v>
      </c>
      <c r="C19" s="28"/>
      <c r="D19" s="29"/>
      <c r="E19" s="31"/>
      <c r="F19" s="31"/>
    </row>
    <row r="20" spans="1:6" s="11" customFormat="1" x14ac:dyDescent="0.25">
      <c r="A20" s="19"/>
      <c r="B20" s="27" t="s">
        <v>14</v>
      </c>
      <c r="C20" s="28"/>
      <c r="D20" s="29"/>
      <c r="E20" s="31"/>
      <c r="F20" s="31"/>
    </row>
    <row r="21" spans="1:6" s="11" customFormat="1" ht="14.3" x14ac:dyDescent="0.25">
      <c r="A21" s="19"/>
      <c r="B21" s="10"/>
      <c r="C21" s="14"/>
      <c r="D21" s="15"/>
      <c r="E21" s="16"/>
      <c r="F21" s="17"/>
    </row>
    <row r="24" spans="1:6" x14ac:dyDescent="0.2">
      <c r="F24" s="18"/>
    </row>
  </sheetData>
  <phoneticPr fontId="0" type="noConversion"/>
  <pageMargins left="0.78740157480314965" right="7.874015748031496E-2" top="1.0236220472440944" bottom="0.98425196850393704" header="0.55118110236220474" footer="0.39370078740157483"/>
  <pageSetup paperSize="9" scale="87" orientation="portrait" horizontalDpi="4294967293" r:id="rId1"/>
  <headerFooter alignWithMargins="0">
    <oddHeader>&amp;C&amp;9EVO d.o.o&amp;R&amp;9Stran &amp;P od &amp;N</oddHeader>
    <oddFooter>&amp;C&amp;9&amp;F&amp;R&amp;9POPIS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4</vt:i4>
      </vt:variant>
      <vt:variant>
        <vt:lpstr>Imenovani obsegi</vt:lpstr>
      </vt:variant>
      <vt:variant>
        <vt:i4>4</vt:i4>
      </vt:variant>
    </vt:vector>
  </HeadingPairs>
  <TitlesOfParts>
    <vt:vector size="8" baseType="lpstr">
      <vt:lpstr>Svetlobna telesa</vt:lpstr>
      <vt:lpstr>Inštalacijski material</vt:lpstr>
      <vt:lpstr>Šibki tok</vt:lpstr>
      <vt:lpstr>Rekapitulacija</vt:lpstr>
      <vt:lpstr>'Inštalacijski material'!Področje_tiskanja</vt:lpstr>
      <vt:lpstr>Rekapitulacija!Področje_tiskanja</vt:lpstr>
      <vt:lpstr>'Svetlobna telesa'!Področje_tiskanja</vt:lpstr>
      <vt:lpstr>'Šibki tok'!Področje_tiskanja</vt:lpstr>
    </vt:vector>
  </TitlesOfParts>
  <Company>Evo d.o.o.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</dc:creator>
  <cp:lastModifiedBy>Aleksander</cp:lastModifiedBy>
  <cp:lastPrinted>2018-04-03T11:40:09Z</cp:lastPrinted>
  <dcterms:created xsi:type="dcterms:W3CDTF">2002-02-06T08:16:56Z</dcterms:created>
  <dcterms:modified xsi:type="dcterms:W3CDTF">2018-04-10T13:46:43Z</dcterms:modified>
</cp:coreProperties>
</file>